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Backups\ПЕШКЕВИЧ\а.НОРМАТИВНЫЕ ДОКУМЕНТЫ\Решения 2020\"/>
    </mc:Choice>
  </mc:AlternateContent>
  <bookViews>
    <workbookView xWindow="0" yWindow="0" windowWidth="20490" windowHeight="8250"/>
  </bookViews>
  <sheets>
    <sheet name="Прил_1" sheetId="1" r:id="rId1"/>
    <sheet name="Прил_2" sheetId="2" r:id="rId2"/>
    <sheet name="Прил_3" sheetId="3" r:id="rId3"/>
    <sheet name="Прил_4" sheetId="4" r:id="rId4"/>
    <sheet name="Прил_5" sheetId="5" r:id="rId5"/>
    <sheet name="Прил_6" sheetId="6" r:id="rId6"/>
    <sheet name="Прил_7" sheetId="7" r:id="rId7"/>
    <sheet name="Прил_8" sheetId="8" r:id="rId8"/>
    <sheet name="Прил_9" sheetId="9" r:id="rId9"/>
    <sheet name="Прил_10" sheetId="10" r:id="rId10"/>
    <sheet name="Прил_11" sheetId="11" r:id="rId11"/>
    <sheet name="Прил_12" sheetId="12" r:id="rId12"/>
  </sheets>
  <definedNames>
    <definedName name="_xlnm.Print_Area" localSheetId="0">Прил_1!$A$1:$E$52</definedName>
    <definedName name="_xlnm.Print_Area" localSheetId="1">Прил_2!$A$1:$E$20</definedName>
    <definedName name="_xlnm.Print_Area" localSheetId="7">Прил_8!$A$1:$H$76</definedName>
  </definedNames>
  <calcPr calcId="162913" iterateDelta="1E-4"/>
</workbook>
</file>

<file path=xl/calcChain.xml><?xml version="1.0" encoding="utf-8"?>
<calcChain xmlns="http://schemas.openxmlformats.org/spreadsheetml/2006/main">
  <c r="F13" i="11" l="1"/>
  <c r="G13" i="11"/>
  <c r="E13" i="11"/>
  <c r="F15" i="11"/>
  <c r="G15" i="11"/>
  <c r="E15" i="11"/>
  <c r="C15" i="12"/>
  <c r="D15" i="12"/>
  <c r="B15" i="12"/>
  <c r="B16" i="12" s="1"/>
  <c r="C14" i="12"/>
  <c r="D14" i="12"/>
  <c r="B14" i="12"/>
  <c r="C13" i="12"/>
  <c r="D13" i="12"/>
  <c r="B13" i="12"/>
  <c r="A4" i="12"/>
  <c r="D16" i="12"/>
  <c r="C16" i="12"/>
  <c r="A4" i="11" l="1"/>
  <c r="G11" i="11"/>
  <c r="F11" i="11"/>
  <c r="E11" i="11"/>
  <c r="A4" i="10" l="1"/>
  <c r="H86" i="10"/>
  <c r="G86" i="10"/>
  <c r="F86" i="10"/>
  <c r="H74" i="10"/>
  <c r="G74" i="10"/>
  <c r="F74" i="10"/>
  <c r="H67" i="10"/>
  <c r="G67" i="10"/>
  <c r="F67" i="10"/>
  <c r="F66" i="10" s="1"/>
  <c r="H66" i="10"/>
  <c r="G66" i="10"/>
  <c r="H61" i="10"/>
  <c r="H58" i="10" s="1"/>
  <c r="G61" i="10"/>
  <c r="F61" i="10"/>
  <c r="H59" i="10"/>
  <c r="G59" i="10"/>
  <c r="G58" i="10" s="1"/>
  <c r="F59" i="10"/>
  <c r="F58" i="10"/>
  <c r="H56" i="10"/>
  <c r="G56" i="10"/>
  <c r="F56" i="10"/>
  <c r="H55" i="10"/>
  <c r="G55" i="10"/>
  <c r="F55" i="10"/>
  <c r="H52" i="10"/>
  <c r="H51" i="10" s="1"/>
  <c r="G52" i="10"/>
  <c r="G51" i="10" s="1"/>
  <c r="F52" i="10"/>
  <c r="F51" i="10"/>
  <c r="H48" i="10"/>
  <c r="G48" i="10"/>
  <c r="F48" i="10"/>
  <c r="H47" i="10"/>
  <c r="G47" i="10"/>
  <c r="F47" i="10"/>
  <c r="H45" i="10"/>
  <c r="G45" i="10"/>
  <c r="G44" i="10" s="1"/>
  <c r="F45" i="10"/>
  <c r="H44" i="10"/>
  <c r="F44" i="10"/>
  <c r="H40" i="10"/>
  <c r="G40" i="10"/>
  <c r="F40" i="10"/>
  <c r="H39" i="10"/>
  <c r="G39" i="10"/>
  <c r="F39" i="10"/>
  <c r="H37" i="10"/>
  <c r="G37" i="10"/>
  <c r="G30" i="10" s="1"/>
  <c r="F37" i="10"/>
  <c r="H34" i="10"/>
  <c r="G34" i="10"/>
  <c r="F34" i="10"/>
  <c r="F30" i="10" s="1"/>
  <c r="H31" i="10"/>
  <c r="G31" i="10"/>
  <c r="F31" i="10"/>
  <c r="H30" i="10"/>
  <c r="H28" i="10"/>
  <c r="G28" i="10"/>
  <c r="G25" i="10" s="1"/>
  <c r="F28" i="10"/>
  <c r="H26" i="10"/>
  <c r="G26" i="10"/>
  <c r="F26" i="10"/>
  <c r="F25" i="10" s="1"/>
  <c r="H25" i="10"/>
  <c r="H18" i="10"/>
  <c r="H15" i="10" s="1"/>
  <c r="G18" i="10"/>
  <c r="F18" i="10"/>
  <c r="H16" i="10"/>
  <c r="G16" i="10"/>
  <c r="G15" i="10" s="1"/>
  <c r="F16" i="10"/>
  <c r="F15" i="10"/>
  <c r="K13" i="10"/>
  <c r="J13" i="10"/>
  <c r="I13" i="10"/>
  <c r="H13" i="10"/>
  <c r="H10" i="10" s="1"/>
  <c r="G13" i="10"/>
  <c r="F13" i="10"/>
  <c r="H11" i="10"/>
  <c r="G11" i="10"/>
  <c r="G10" i="10" s="1"/>
  <c r="F11" i="10"/>
  <c r="F10" i="10"/>
  <c r="F69" i="10" s="1"/>
  <c r="F9" i="10" s="1"/>
  <c r="G69" i="10" l="1"/>
  <c r="G9" i="10" s="1"/>
  <c r="H69" i="10"/>
  <c r="H9" i="10" s="1"/>
  <c r="A4" i="9" l="1"/>
  <c r="I75" i="9"/>
  <c r="I74" i="9" s="1"/>
  <c r="H75" i="9"/>
  <c r="G75" i="9"/>
  <c r="H74" i="9"/>
  <c r="G74" i="9"/>
  <c r="I71" i="9"/>
  <c r="H71" i="9"/>
  <c r="G71" i="9"/>
  <c r="G70" i="9" s="1"/>
  <c r="I70" i="9"/>
  <c r="H70" i="9"/>
  <c r="I68" i="9"/>
  <c r="I67" i="9" s="1"/>
  <c r="H68" i="9"/>
  <c r="G68" i="9"/>
  <c r="H67" i="9"/>
  <c r="G67" i="9"/>
  <c r="I63" i="9"/>
  <c r="I62" i="9" s="1"/>
  <c r="H63" i="9"/>
  <c r="G63" i="9"/>
  <c r="G62" i="9" s="1"/>
  <c r="H62" i="9"/>
  <c r="I60" i="9"/>
  <c r="I59" i="9" s="1"/>
  <c r="H60" i="9"/>
  <c r="G60" i="9"/>
  <c r="H59" i="9"/>
  <c r="G59" i="9"/>
  <c r="L57" i="9"/>
  <c r="K57" i="9"/>
  <c r="K56" i="9" s="1"/>
  <c r="J57" i="9"/>
  <c r="J56" i="9" s="1"/>
  <c r="I57" i="9"/>
  <c r="H57" i="9"/>
  <c r="G57" i="9"/>
  <c r="G56" i="9" s="1"/>
  <c r="L56" i="9"/>
  <c r="I56" i="9"/>
  <c r="H56" i="9"/>
  <c r="I47" i="9"/>
  <c r="H47" i="9"/>
  <c r="G47" i="9"/>
  <c r="G44" i="9" s="1"/>
  <c r="I45" i="9"/>
  <c r="H45" i="9"/>
  <c r="H44" i="9" s="1"/>
  <c r="G45" i="9"/>
  <c r="I44" i="9"/>
  <c r="I42" i="9"/>
  <c r="H42" i="9"/>
  <c r="H41" i="9" s="1"/>
  <c r="G42" i="9"/>
  <c r="I41" i="9"/>
  <c r="G41" i="9"/>
  <c r="I37" i="9"/>
  <c r="H37" i="9"/>
  <c r="H36" i="9" s="1"/>
  <c r="G37" i="9"/>
  <c r="I36" i="9"/>
  <c r="G36" i="9"/>
  <c r="I34" i="9"/>
  <c r="H34" i="9"/>
  <c r="H33" i="9" s="1"/>
  <c r="G34" i="9"/>
  <c r="I33" i="9"/>
  <c r="G33" i="9"/>
  <c r="I21" i="9"/>
  <c r="H21" i="9"/>
  <c r="G21" i="9"/>
  <c r="I19" i="9"/>
  <c r="H19" i="9"/>
  <c r="G19" i="9"/>
  <c r="I12" i="9"/>
  <c r="I11" i="9" s="1"/>
  <c r="H12" i="9"/>
  <c r="H11" i="9" s="1"/>
  <c r="G12" i="9"/>
  <c r="G11" i="9"/>
  <c r="H10" i="9" l="1"/>
  <c r="H79" i="9" s="1"/>
  <c r="I10" i="9"/>
  <c r="I79" i="9" s="1"/>
  <c r="G10" i="9"/>
  <c r="G79" i="9" s="1"/>
  <c r="G78" i="8" l="1"/>
  <c r="H78" i="8"/>
  <c r="F78" i="8"/>
  <c r="A4" i="8"/>
  <c r="H73" i="8"/>
  <c r="H72" i="8" s="1"/>
  <c r="G73" i="8"/>
  <c r="G72" i="8" s="1"/>
  <c r="F73" i="8"/>
  <c r="F72" i="8"/>
  <c r="H70" i="8"/>
  <c r="G70" i="8"/>
  <c r="F70" i="8"/>
  <c r="F69" i="8" s="1"/>
  <c r="H69" i="8"/>
  <c r="G69" i="8"/>
  <c r="H65" i="8"/>
  <c r="H64" i="8" s="1"/>
  <c r="G65" i="8"/>
  <c r="G64" i="8" s="1"/>
  <c r="F65" i="8"/>
  <c r="F64" i="8"/>
  <c r="H62" i="8"/>
  <c r="G62" i="8"/>
  <c r="F62" i="8"/>
  <c r="F61" i="8" s="1"/>
  <c r="H61" i="8"/>
  <c r="G61" i="8"/>
  <c r="H59" i="8"/>
  <c r="H58" i="8" s="1"/>
  <c r="G59" i="8"/>
  <c r="G58" i="8" s="1"/>
  <c r="F59" i="8"/>
  <c r="F58" i="8"/>
  <c r="H49" i="8"/>
  <c r="G49" i="8"/>
  <c r="F49" i="8"/>
  <c r="F46" i="8" s="1"/>
  <c r="H47" i="8"/>
  <c r="H46" i="8" s="1"/>
  <c r="G47" i="8"/>
  <c r="F47" i="8"/>
  <c r="G46" i="8"/>
  <c r="H44" i="8"/>
  <c r="G44" i="8"/>
  <c r="G43" i="8" s="1"/>
  <c r="F44" i="8"/>
  <c r="F43" i="8" s="1"/>
  <c r="H43" i="8"/>
  <c r="H39" i="8"/>
  <c r="H38" i="8" s="1"/>
  <c r="G39" i="8"/>
  <c r="F39" i="8"/>
  <c r="G38" i="8"/>
  <c r="F38" i="8"/>
  <c r="H36" i="8"/>
  <c r="G36" i="8"/>
  <c r="G35" i="8" s="1"/>
  <c r="F36" i="8"/>
  <c r="F35" i="8" s="1"/>
  <c r="H35" i="8"/>
  <c r="H23" i="8"/>
  <c r="G23" i="8"/>
  <c r="F23" i="8"/>
  <c r="H21" i="8"/>
  <c r="G21" i="8"/>
  <c r="G10" i="8" s="1"/>
  <c r="F21" i="8"/>
  <c r="H14" i="8"/>
  <c r="G14" i="8"/>
  <c r="F14" i="8"/>
  <c r="F10" i="8" s="1"/>
  <c r="H11" i="8"/>
  <c r="G11" i="8"/>
  <c r="F11" i="8"/>
  <c r="H10" i="8"/>
  <c r="H76" i="8" s="1"/>
  <c r="H77" i="8" s="1"/>
  <c r="F76" i="8" l="1"/>
  <c r="F77" i="8" s="1"/>
  <c r="G76" i="8"/>
  <c r="G77" i="8" s="1"/>
  <c r="A4" i="7" l="1"/>
  <c r="A4" i="6"/>
  <c r="A4" i="5"/>
  <c r="A4" i="4"/>
  <c r="A4" i="3"/>
  <c r="A4" i="2"/>
  <c r="C20" i="2"/>
  <c r="C19" i="2"/>
  <c r="C18" i="2"/>
  <c r="C17" i="2"/>
  <c r="C16" i="2"/>
  <c r="D20" i="2"/>
  <c r="D19" i="2"/>
  <c r="D18" i="2"/>
  <c r="D17" i="2"/>
  <c r="D16" i="2"/>
  <c r="E20" i="2"/>
  <c r="E19" i="2"/>
  <c r="E18" i="2"/>
  <c r="E17" i="2"/>
  <c r="E16" i="2"/>
  <c r="E15" i="2"/>
  <c r="E14" i="2"/>
  <c r="D15" i="2"/>
  <c r="D14" i="2"/>
  <c r="C15" i="2"/>
  <c r="C14" i="2"/>
  <c r="E13" i="2"/>
  <c r="D13" i="2"/>
  <c r="C13" i="2"/>
  <c r="C47" i="1" l="1"/>
  <c r="E50" i="1" l="1"/>
  <c r="D50" i="1"/>
  <c r="D49" i="1" s="1"/>
  <c r="C50" i="1"/>
  <c r="C49" i="1" s="1"/>
  <c r="E49" i="1"/>
  <c r="E47" i="1"/>
  <c r="D47" i="1"/>
  <c r="E45" i="1"/>
  <c r="D45" i="1"/>
  <c r="D44" i="1" s="1"/>
  <c r="C45" i="1"/>
  <c r="E42" i="1"/>
  <c r="E41" i="1" s="1"/>
  <c r="D42" i="1"/>
  <c r="D41" i="1" s="1"/>
  <c r="C42" i="1"/>
  <c r="C41" i="1" s="1"/>
  <c r="E37" i="1"/>
  <c r="E36" i="1" s="1"/>
  <c r="D37" i="1"/>
  <c r="D36" i="1" s="1"/>
  <c r="C37" i="1"/>
  <c r="C36" i="1" s="1"/>
  <c r="E34" i="1"/>
  <c r="D34" i="1"/>
  <c r="D31" i="1" s="1"/>
  <c r="D30" i="1" s="1"/>
  <c r="C34" i="1"/>
  <c r="E32" i="1"/>
  <c r="D32" i="1"/>
  <c r="C32" i="1"/>
  <c r="E31" i="1"/>
  <c r="E30" i="1" s="1"/>
  <c r="E28" i="1"/>
  <c r="E27" i="1" s="1"/>
  <c r="D28" i="1"/>
  <c r="D27" i="1" s="1"/>
  <c r="C28" i="1"/>
  <c r="C27" i="1"/>
  <c r="E25" i="1"/>
  <c r="D25" i="1"/>
  <c r="C25" i="1"/>
  <c r="E23" i="1"/>
  <c r="E22" i="1" s="1"/>
  <c r="D23" i="1"/>
  <c r="D22" i="1" s="1"/>
  <c r="D19" i="1" s="1"/>
  <c r="C23" i="1"/>
  <c r="C22" i="1" s="1"/>
  <c r="E20" i="1"/>
  <c r="D20" i="1"/>
  <c r="C20" i="1"/>
  <c r="E16" i="1"/>
  <c r="D16" i="1"/>
  <c r="C16" i="1"/>
  <c r="E14" i="1"/>
  <c r="D14" i="1"/>
  <c r="D13" i="1" s="1"/>
  <c r="C14" i="1"/>
  <c r="C13" i="1" s="1"/>
  <c r="E13" i="1"/>
  <c r="E19" i="1" l="1"/>
  <c r="D40" i="1"/>
  <c r="D39" i="1" s="1"/>
  <c r="E44" i="1"/>
  <c r="C31" i="1"/>
  <c r="C30" i="1" s="1"/>
  <c r="C12" i="1" s="1"/>
  <c r="C19" i="1"/>
  <c r="C44" i="1"/>
  <c r="C40" i="1" s="1"/>
  <c r="C39" i="1" s="1"/>
  <c r="E40" i="1"/>
  <c r="E39" i="1" s="1"/>
  <c r="D12" i="1"/>
  <c r="D52" i="1" s="1"/>
  <c r="E12" i="1"/>
  <c r="C52" i="1" l="1"/>
  <c r="E52" i="1"/>
</calcChain>
</file>

<file path=xl/sharedStrings.xml><?xml version="1.0" encoding="utf-8"?>
<sst xmlns="http://schemas.openxmlformats.org/spreadsheetml/2006/main" count="1710" uniqueCount="676">
  <si>
    <t>ОБЪЕМ</t>
  </si>
  <si>
    <t>ПОСТУПЛЕНИЙ ДОХОДОВ БЮДЖЕТА ЛЫСОГОРСКОГО СЕЛЬСКОГО ПОСЕЛЕНИЯ</t>
  </si>
  <si>
    <t xml:space="preserve">                                                                                                                          (тыс. рублей)</t>
  </si>
  <si>
    <t>Код БК РФ</t>
  </si>
  <si>
    <t>Наименование статьи доходов </t>
  </si>
  <si>
    <t>2021 год</t>
  </si>
  <si>
    <t>2022 год</t>
  </si>
  <si>
    <t>2023 год</t>
  </si>
  <si>
    <t>1 00 00000 00 0000 000</t>
  </si>
  <si>
    <t> НАЛОГОВЫЕ И НЕНАЛОГОВЫЕ ДОХОДЫ</t>
  </si>
  <si>
    <t>5251,0</t>
  </si>
  <si>
    <t>5363,6</t>
  </si>
  <si>
    <t>5504,2</t>
  </si>
  <si>
    <t>1 01 00000 00 0000 000</t>
  </si>
  <si>
    <t> НАЛОГИ НА ПРИБЫЛЬ, ДОХОДЫ</t>
  </si>
  <si>
    <t>700,0</t>
  </si>
  <si>
    <t>741,4</t>
  </si>
  <si>
    <t>787,4</t>
  </si>
  <si>
    <t>1 01 02000 01 0000 110</t>
  </si>
  <si>
    <t> 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</si>
  <si>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</si>
  <si>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</si>
  <si>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</si>
  <si>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</si>
  <si>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298,7</t>
  </si>
  <si>
    <t>310,6</t>
  </si>
  <si>
    <t>323,1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</si>
  <si>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</si>
  <si>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</si>
  <si>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</si>
  <si>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</si>
  <si>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</si>
  <si>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4021,0</t>
  </si>
  <si>
    <t>4074,9</t>
  </si>
  <si>
    <t>4151,4</t>
  </si>
  <si>
    <t>1 06 01000 00 0000 110</t>
  </si>
  <si>
    <t>Налог на имущество физических лиц</t>
  </si>
  <si>
    <t>177,9</t>
  </si>
  <si>
    <t>231,8</t>
  </si>
  <si>
    <t>308,3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</si>
  <si>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</si>
  <si>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</si>
  <si>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</si>
  <si>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</si>
  <si>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3843,1</t>
  </si>
  <si>
    <t>1 06 06030 00 0000 110</t>
  </si>
  <si>
    <t>Земельный налог с организаций</t>
  </si>
  <si>
    <t>404,0</t>
  </si>
  <si>
    <t>1 06 06033 10 0000 110</t>
  </si>
  <si>
    <t>Земельный налог с организаций, обладающих земельным участком, расположенным в границах сельских  поселений</t>
  </si>
  <si>
    <t>1 06 06040 00 0000 110</t>
  </si>
  <si>
    <t>Земельный налог с физических лиц</t>
  </si>
  <si>
    <t>3439,1</t>
  </si>
  <si>
    <t>1 06 06043 10 0000 110</t>
  </si>
  <si>
    <t>Земельный налог с физических,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</si>
  <si>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</si>
  <si>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</si>
  <si>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38,5</t>
  </si>
  <si>
    <t>40,0</t>
  </si>
  <si>
    <t>41,6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</si>
  <si>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</si>
  <si>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</si>
  <si>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</si>
  <si>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</si>
  <si>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</si>
  <si>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</si>
  <si>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189,2</t>
  </si>
  <si>
    <t>193,0</t>
  </si>
  <si>
    <t>196,9</t>
  </si>
  <si>
    <t>1 11 05000 00 0000 120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</si>
  <si>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</si>
  <si>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</si>
  <si>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</si>
  <si>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94,8</t>
  </si>
  <si>
    <t>98,6</t>
  </si>
  <si>
    <t>102,5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</si>
  <si>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</si>
  <si>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</si>
  <si>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</si>
  <si>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</si>
  <si>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94,4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</si>
  <si>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</si>
  <si>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</si>
  <si>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</si>
  <si>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</si>
  <si>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3,6</t>
  </si>
  <si>
    <t>3,7</t>
  </si>
  <si>
    <t>3,8</t>
  </si>
  <si>
    <t>1 16 02000 02 0000140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</si>
  <si>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</si>
  <si>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1 16 02021 02 0000140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</si>
  <si>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</si>
  <si>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</si>
  <si>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</si>
  <si>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9234,0</t>
  </si>
  <si>
    <t>4036,7</t>
  </si>
  <si>
    <t>4331,3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</si>
  <si>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</si>
  <si>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</si>
  <si>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</si>
  <si>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</si>
  <si>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9030,3</t>
  </si>
  <si>
    <t>3829,2</t>
  </si>
  <si>
    <t>4111,1</t>
  </si>
  <si>
    <t>Дотации на выравнивание бюджетной обеспеченности</t>
  </si>
  <si>
    <t>2 02 30000 00 0000 150</t>
  </si>
  <si>
    <t>Субвенции бюджетам бюджетной системы Российской Федерации</t>
  </si>
  <si>
    <t>203,7</t>
  </si>
  <si>
    <t>207,5</t>
  </si>
  <si>
    <t>220,2</t>
  </si>
  <si>
    <t>2 02 30024 00 0000150</t>
  </si>
  <si>
    <t>Субвенции местным бюджетам на выполнение передаваемых полномочий субъектов Российской Федерации</t>
  </si>
  <si>
    <t>0,2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</si>
  <si>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</si>
  <si>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</si>
  <si>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</si>
  <si>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</si>
  <si>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203,5</t>
  </si>
  <si>
    <t>207,3</t>
  </si>
  <si>
    <t>220,0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</si>
  <si>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</si>
  <si>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</si>
  <si>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</si>
  <si>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</si>
  <si>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0,0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</si>
  <si>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</si>
  <si>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</si>
  <si>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</si>
  <si>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</si>
  <si>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ВСЕГО ДОХОДОВ</t>
  </si>
  <si>
    <t>14485,0</t>
  </si>
  <si>
    <t>9400,3</t>
  </si>
  <si>
    <t>9835,5</t>
  </si>
  <si>
    <t>Приложение 1</t>
  </si>
  <si>
    <t xml:space="preserve">к решению Собрания депутатов </t>
  </si>
  <si>
    <t>Лысогорского сельского поселения</t>
  </si>
  <si>
    <t xml:space="preserve"> на  2021 год и на плановый период 2022 и 2023 годов</t>
  </si>
  <si>
    <t>2 02 16001 10 0000 150</t>
  </si>
  <si>
    <t>2 02 16001 00 0000 150</t>
  </si>
  <si>
    <t>от 24.12.2020 № 161</t>
  </si>
  <si>
    <t>Приложение 2</t>
  </si>
  <si>
    <t xml:space="preserve">Источники внутреннего финансирования дефицита бюджета поселения на 2021 год и на плановый период 2022 и 2023 годов                     </t>
  </si>
  <si>
    <t xml:space="preserve">                     </t>
  </si>
  <si>
    <r>
      <t xml:space="preserve">    </t>
    </r>
    <r>
      <rPr>
        <sz val="12"/>
        <color rgb="FF000000"/>
        <rFont val="Times New Roman"/>
        <family val="1"/>
        <charset val="204"/>
      </rPr>
      <t>(тыс. рублей)</t>
    </r>
  </si>
  <si>
    <t>Код</t>
  </si>
  <si>
    <t>Наименование</t>
  </si>
  <si>
    <t>01 00 00 00 00 0000 000</t>
  </si>
  <si>
    <t>Источники внутреннего финансирования дефицитов бюджетов всего,в том числе: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</si>
  <si>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</si>
  <si>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</si>
  <si>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</si>
  <si>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</si>
  <si>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01 05 02 00 00 0000 510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</si>
  <si>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</si>
  <si>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</si>
  <si>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</si>
  <si>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</si>
  <si>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поселений</t>
  </si>
  <si>
    <t>01 05 00 00 00 0000 600</t>
  </si>
  <si>
    <t>Уменьшение остатков средств бюджетов</t>
  </si>
  <si>
    <t>01 05 02 00 00 0000 610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</si>
  <si>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</si>
  <si>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</si>
  <si>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</si>
  <si>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</si>
  <si>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поселений</t>
  </si>
  <si>
    <t xml:space="preserve">к решению Собрания депутатов  </t>
  </si>
  <si>
    <t xml:space="preserve">Лысогорского сельского поселения  </t>
  </si>
  <si>
    <t>Нормативы отчислений налоговых и неналоговых доходов</t>
  </si>
  <si>
    <t xml:space="preserve">                                                                                                                                               ( в процентах)  </t>
  </si>
  <si>
    <t>Наименование дохода</t>
  </si>
  <si>
    <t>Норматив                                           в %</t>
  </si>
  <si>
    <t>В ЧАСТИ ПОГАШЕНИЯ ЗАДОЛЖЕННОСТИ И ПЕРЕРАСЧЁТОВ ПО ОТМЕНЁННЫМ НАЛОГАМ, СБОРАМ И ИНЫМ ОБЯЗАТЕЛЬНЫМ ПЛАТЕЖАМ</t>
  </si>
  <si>
    <t>Земельный налог ( по обязательствам, возникшим до 1 января 2006 года), мобилизуемый на территориях сельских поселений.</t>
  </si>
  <si>
    <t>В ЧАСТИ ДОХОДОВ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</si>
  <si>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</si>
  <si>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</si>
  <si>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В ЧАСТИ ДОХОДОВ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</si>
  <si>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</si>
  <si>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</si>
  <si>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</si>
  <si>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В ЧАСТИ ДОХОДОВ ОТ ПРОДАЖИ МАТЕРИАЛЬНЫХ И НЕМАТЕРИАЛЬНЫХ АКТИВОВ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</si>
  <si>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</si>
  <si>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</si>
  <si>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</si>
  <si>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</si>
  <si>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В ЧАСТИ АДМИНИСТРАТИВНЫХ ПЛАТЕЖЕЙ И СБОРОВ</t>
  </si>
  <si>
    <t>Платежи, взимаемые органами управления (организациями) сельских поселений за выполнение определенных функций</t>
  </si>
  <si>
    <t>В ЧАСТИ ШТРАФОВ, САНКЦИЙ, ВОЗМЕЩЕНИЯ УЩЕРБА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</si>
  <si>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</si>
  <si>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</si>
  <si>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В ЧАСТИ ПРОЧИХ НЕНАЛОГОВЫХ ДОХОДОВ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</si>
  <si>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</si>
  <si>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</si>
  <si>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r>
      <t>в  бюджет поселения на 2021 год и на плановый период 2022 и 2023 годов</t>
    </r>
    <r>
      <rPr>
        <sz val="12"/>
        <color rgb="FF000000"/>
        <rFont val="Times New Roman"/>
        <family val="1"/>
        <charset val="204"/>
      </rPr>
      <t xml:space="preserve">                     </t>
    </r>
  </si>
  <si>
    <t>Приложение 3</t>
  </si>
  <si>
    <t>Приложение 4</t>
  </si>
  <si>
    <t xml:space="preserve">Перечень главных администраторов доходов бюджета поселения – органов    местного </t>
  </si>
  <si>
    <t>самоуправления Лысогорского сельского поселения</t>
  </si>
  <si>
    <t xml:space="preserve">Наименование главного администратора доходов бюджета </t>
  </si>
  <si>
    <r>
      <t xml:space="preserve">  </t>
    </r>
    <r>
      <rPr>
        <sz val="12"/>
        <color rgb="FF000000"/>
        <rFont val="Times New Roman"/>
        <family val="1"/>
        <charset val="204"/>
      </rPr>
      <t xml:space="preserve">поселения  – органов    местного </t>
    </r>
  </si>
  <si>
    <t>доходов бюджета</t>
  </si>
  <si>
    <t xml:space="preserve"> поселения</t>
  </si>
  <si>
    <t>Администрация Лысогорского сельского поселения</t>
  </si>
  <si>
    <t>ИНН 6117010869 КПП 611701001</t>
  </si>
  <si>
    <t>1 08 04020 01 1000 110</t>
  </si>
  <si>
    <t>1 08 04020 01 4000 110</t>
  </si>
  <si>
    <t>1 11 05025 10 0000 120</t>
  </si>
  <si>
    <r>
      <t>Доходы, получаемые в виде арендной платы, а также средства от продажи права на заключение договоров аренды за земли, находящиеся в собственности</t>
    </r>
    <r>
      <rPr>
        <sz val="12"/>
        <color theme="1"/>
        <rFont val="Times New Roman"/>
        <family val="1"/>
        <charset val="204"/>
      </rPr>
      <t xml:space="preserve"> сельских</t>
    </r>
    <r>
      <rPr>
        <sz val="12"/>
        <color rgb="FF000000"/>
        <rFont val="Times New Roman"/>
        <family val="1"/>
        <charset val="204"/>
      </rPr>
      <t xml:space="preserve"> поселений (за исключением земельных участков муниципальных бюджетных и автономных учреждений)</t>
    </r>
  </si>
  <si>
    <r>
      <t xml:space="preserve">Доходы от сдачи в аренду имущества, находящегося в оперативном управлении органов управления </t>
    </r>
    <r>
      <rPr>
        <sz val="12"/>
        <color theme="1"/>
        <rFont val="Times New Roman"/>
        <family val="1"/>
        <charset val="204"/>
      </rPr>
      <t>сельских</t>
    </r>
    <r>
      <rPr>
        <sz val="12"/>
        <color rgb="FF000000"/>
        <rFont val="Times New Roman"/>
        <family val="1"/>
        <charset val="204"/>
      </rPr>
      <t xml:space="preserve"> поселений и созданных ими учреждений (за исключением имущества муниципальных бюджетных и автономных учреждений)</t>
    </r>
  </si>
  <si>
    <t xml:space="preserve">Доходы от сдачи в аренду имущества, составляющего казну сельских поселений (за исключением земельных участков)  </t>
  </si>
  <si>
    <t>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</si>
  <si>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</si>
  <si>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1 11 09045 10 0000 120</t>
  </si>
  <si>
    <t xml:space="preserve"> 1 13 01995 10 0000 130</t>
  </si>
  <si>
    <r>
      <t xml:space="preserve">Прочие доходы от оказания платных услуг (работ) получателями средств бюджетов </t>
    </r>
    <r>
      <rPr>
        <sz val="12"/>
        <color theme="1"/>
        <rFont val="Times New Roman"/>
        <family val="1"/>
        <charset val="204"/>
      </rPr>
      <t>сельских</t>
    </r>
    <r>
      <rPr>
        <sz val="12"/>
        <color rgb="FF000000"/>
        <rFont val="Times New Roman"/>
        <family val="1"/>
        <charset val="204"/>
      </rPr>
      <t xml:space="preserve"> поселений</t>
    </r>
  </si>
  <si>
    <t>1 13 02995 10 0000 130</t>
  </si>
  <si>
    <t>Прочие доходы от компенсации затрат  бюджетов сельских поселений</t>
  </si>
  <si>
    <t>1 14 01050 10 0000 410</t>
  </si>
  <si>
    <r>
      <t xml:space="preserve">Доходы от продажи квартир, находящихся в собственности </t>
    </r>
    <r>
      <rPr>
        <sz val="12"/>
        <color theme="1"/>
        <rFont val="Times New Roman"/>
        <family val="1"/>
        <charset val="204"/>
      </rPr>
      <t>сельских</t>
    </r>
    <r>
      <rPr>
        <sz val="12"/>
        <color rgb="FF000000"/>
        <rFont val="Times New Roman"/>
        <family val="1"/>
        <charset val="204"/>
      </rPr>
      <t xml:space="preserve"> поселений</t>
    </r>
  </si>
  <si>
    <t>1 14 02052 10 0000 410</t>
  </si>
  <si>
    <r>
      <t xml:space="preserve">Доходы от реализации имущества, находящегося в оперативном управлении учреждений, находящихся в ведении органов управления </t>
    </r>
    <r>
      <rPr>
        <sz val="12"/>
        <color theme="1"/>
        <rFont val="Times New Roman"/>
        <family val="1"/>
        <charset val="204"/>
      </rPr>
      <t>сельских</t>
    </r>
    <r>
      <rPr>
        <sz val="12"/>
        <color rgb="FF000000"/>
        <rFont val="Times New Roman"/>
        <family val="1"/>
        <charset val="204"/>
      </rPr>
      <t xml:space="preserve"> поселений (за исключением имущества муниципальных бюджетных и автономных учреждений), в части реализации основных средств по указанному имуществу</t>
    </r>
  </si>
  <si>
    <t>1 14 02053 10 0000 410</t>
  </si>
  <si>
    <r>
      <t xml:space="preserve">Доходы от реализации иного имущества, находящегося в собственности </t>
    </r>
    <r>
      <rPr>
        <sz val="12"/>
        <color theme="1"/>
        <rFont val="Times New Roman"/>
        <family val="1"/>
        <charset val="204"/>
      </rPr>
      <t>сельских</t>
    </r>
    <r>
      <rPr>
        <sz val="12"/>
        <color rgb="FF000000"/>
        <rFont val="Times New Roman"/>
        <family val="1"/>
        <charset val="204"/>
      </rPr>
      <t xml:space="preserve">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  </r>
  </si>
  <si>
    <t>1 14 02052 10 0000 440</t>
  </si>
  <si>
    <r>
      <t xml:space="preserve">Доходы от реализации имущества, находящегося в оперативном управлении учреждений, находящихся в ведении органов управления </t>
    </r>
    <r>
      <rPr>
        <sz val="12"/>
        <color theme="1"/>
        <rFont val="Times New Roman"/>
        <family val="1"/>
        <charset val="204"/>
      </rPr>
      <t>сельских</t>
    </r>
    <r>
      <rPr>
        <sz val="12"/>
        <color rgb="FF000000"/>
        <rFont val="Times New Roman"/>
        <family val="1"/>
        <charset val="204"/>
      </rPr>
      <t xml:space="preserve">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  </r>
  </si>
  <si>
    <t>1 14 02053 10 0000 440</t>
  </si>
  <si>
    <r>
      <t xml:space="preserve">Доходы от реализации иного имущества, находящегося в собственности </t>
    </r>
    <r>
      <rPr>
        <sz val="12"/>
        <color theme="1"/>
        <rFont val="Times New Roman"/>
        <family val="1"/>
        <charset val="204"/>
      </rPr>
      <t>сельских</t>
    </r>
    <r>
      <rPr>
        <sz val="12"/>
        <color rgb="FF000000"/>
        <rFont val="Times New Roman"/>
        <family val="1"/>
        <charset val="204"/>
      </rPr>
      <t xml:space="preserve">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  </r>
  </si>
  <si>
    <t>1 14 04050 10 0000 420</t>
  </si>
  <si>
    <t>Доходы от продажи нематериальных активов, находящихся в собственности сельских  поселений</t>
  </si>
  <si>
    <t>1 14 06025 10 0000 430</t>
  </si>
  <si>
    <t>1 15 02050 10 0000 140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</si>
  <si>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</si>
  <si>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</si>
  <si>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</si>
  <si>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</si>
  <si>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</si>
  <si>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</si>
  <si>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</si>
  <si>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</si>
  <si>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1 17 05050 10 0000 180</t>
  </si>
  <si>
    <t>Прочие неналоговые доходы  бюджетов сельских поселений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</si>
  <si>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</si>
  <si>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</si>
  <si>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2 02 19999 10 0000 150</t>
  </si>
  <si>
    <t>Прочие дотации бюджетам сельских поселений</t>
  </si>
  <si>
    <t>2 02 29999 10 0000 150</t>
  </si>
  <si>
    <t>Прочие субсидии бюджетам сельских поселений</t>
  </si>
  <si>
    <t>2 02 39999 10 0000 150</t>
  </si>
  <si>
    <t>Прочие субвенции бюджетам сельских поселений</t>
  </si>
  <si>
    <t>2 02 45160 10 0000 150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</si>
  <si>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</si>
  <si>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</si>
  <si>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</si>
  <si>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2 02 45146 10 0000 150</t>
  </si>
  <si>
    <t>Межбюджетные трансферты, передаваемые бюджетам сельских поселений,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</si>
  <si>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</si>
  <si>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</si>
  <si>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</si>
  <si>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</si>
  <si>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2 07 05030 10 0000 150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</si>
  <si>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</si>
  <si>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</si>
  <si>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</si>
  <si>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Администрация Лысогорского сельского поселения
ИНН 6117010869 КПП 611701001</t>
  </si>
  <si>
    <t>главного админи-стратора</t>
  </si>
  <si>
    <t xml:space="preserve">Код бюджетной
классификации
Российской Федерации
</t>
  </si>
  <si>
    <t>Дотации бюджетам сельских поселений на выравнивание бюджетной обеспеченности из бюджета муниципальных районов</t>
  </si>
  <si>
    <t>Перечень главных администраторов доходов областного  бюджета – органов местного самоуправления Лысогорского сельского поселения</t>
  </si>
  <si>
    <t>Код бюджетной классификации Российской Федерации</t>
  </si>
  <si>
    <t>Наименование главного администратора доходов областного бюджета – органов местного самоуправления Лысогорского сельского поселения</t>
  </si>
  <si>
    <t>Главного администратора доходов</t>
  </si>
  <si>
    <t>Доходов местного бюджета</t>
  </si>
  <si>
    <t>Приложение 5</t>
  </si>
  <si>
    <t>Перечень главных администраторов доходов бюджета поселения– органов государственной власти  Российской Федерации и Ростовской области</t>
  </si>
  <si>
    <t>Наименование главного администратора доходов местного бюджета</t>
  </si>
  <si>
    <t>Управление Федеральной налоговой службы по Ростовской области</t>
  </si>
  <si>
    <t xml:space="preserve">Налог на доходы физических лиц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</si>
  <si>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</si>
  <si>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t>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</si>
  <si>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</si>
  <si>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</si>
  <si>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</si>
  <si>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1 01 02040 01 0000 110</t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</si>
  <si>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</si>
  <si>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 xml:space="preserve">Единый сельскохозяйственный налог           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</si>
  <si>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                                    </t>
  </si>
  <si>
    <t xml:space="preserve">Иные доходы бюджета сельского поселения, администрирование которых может осуществляться главными   администраторами доходов, в пределах их компетенции                                 </t>
  </si>
  <si>
    <t>1 16 90050 10 0000 140</t>
  </si>
  <si>
    <t xml:space="preserve">Прочие поступления от денежных взысканий (штрафов) и иных сумм в возмещение ущерба, зачисляемые в бюджеты сельских поселений                                        </t>
  </si>
  <si>
    <t xml:space="preserve">Прочие неналоговые доходы бюджетов сельских поселений                                        </t>
  </si>
  <si>
    <t>Главное управление Федеральной службы исполнения наказаний по Ростовской области</t>
  </si>
  <si>
    <t>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</si>
  <si>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сельских поселений</t>
  </si>
  <si>
    <t xml:space="preserve">Прочие поступления от денежных взысканий (штрафов) и иных сумм в возмещение ущерба,  зачисляемые в бюджеты поселений                                             </t>
  </si>
  <si>
    <t>Управление Федеральной регистрационной службы по Ростовской области</t>
  </si>
  <si>
    <t xml:space="preserve">Прочие поступления от денежных взысканий  (штрафов) и иных сумм в возмещение ущерба,  зачисляемые в бюджеты сельских поселений                                             </t>
  </si>
  <si>
    <t>Управление Федеральной службы судебных приставов по Ростовской области</t>
  </si>
  <si>
    <t xml:space="preserve">Денежные взыскания (штрафы) и иные суммы,  взыскиваемые с лиц, виновных в совершении   преступлений, и в возмещение ущерба имуществу, зачисляемые в бюджеты сельских поселений                                      </t>
  </si>
  <si>
    <t>Министерство имущественных и земельных отношений, финансового оздоровления предприятий, организаций Ростовской области</t>
  </si>
  <si>
    <t>1 11 05010 10 0000 120</t>
  </si>
  <si>
    <t>Доходы, получаемые в виде арендной 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 на заключение договоров аренды указанных  земельных участков</t>
  </si>
  <si>
    <t>Администрация Куйбышевского района</t>
  </si>
  <si>
    <t>1 14 06014 10 0000 430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</si>
  <si>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</si>
  <si>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Приложение 6</t>
  </si>
  <si>
    <t xml:space="preserve">Перечень главных администраторов источников финансирования дефицита </t>
  </si>
  <si>
    <t>бюджета Лысогорского сельского поселения</t>
  </si>
  <si>
    <t>Наименование главного администратора источников финансирования дефицита бюджета поселения</t>
  </si>
  <si>
    <t>Главного администратора</t>
  </si>
  <si>
    <t>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</si>
  <si>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</si>
  <si>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</si>
  <si>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Приложение 8</t>
  </si>
  <si>
    <t>Распределение бюджетных ассигнований по разделам, подразделам, целевым статьям (муниципальным программам Лысогорского сельского поселения и непрограммным направлениям деятельности), группам и подгруппам видов расходов классификации расходов бюджетов на  2021 год и на плановый период 2022 и 2023 годов</t>
  </si>
  <si>
    <t>тыс.руб.</t>
  </si>
  <si>
    <t xml:space="preserve">Рз      </t>
  </si>
  <si>
    <t>ПР</t>
  </si>
  <si>
    <t>ЦСТ</t>
  </si>
  <si>
    <t>ВР</t>
  </si>
  <si>
    <t>2021год</t>
  </si>
  <si>
    <t xml:space="preserve">2022год </t>
  </si>
  <si>
    <t xml:space="preserve">2023год </t>
  </si>
  <si>
    <t>ОБЩЕГОСУДАРСТВЕННЫЕ ВОПРОСЫ</t>
  </si>
  <si>
    <t>01</t>
  </si>
  <si>
    <t>6445,6</t>
  </si>
  <si>
    <t>7068,5</t>
  </si>
  <si>
    <t>6841,2</t>
  </si>
  <si>
    <t>Функционирование  законодательных (представительных) органов государственной власти  и представительных органов муниципальных образований</t>
  </si>
  <si>
    <t>03</t>
  </si>
  <si>
    <t>109,2</t>
  </si>
  <si>
    <r>
      <t>Расходы на выплаты по оплате труда работников Собрания депутатов Лысогорского сельского поселения</t>
    </r>
    <r>
      <rPr>
        <sz val="12"/>
        <color rgb="FF000000"/>
        <rFont val="Times New Roman"/>
        <family val="1"/>
        <charset val="204"/>
      </rPr>
      <t xml:space="preserve"> в рамках </t>
    </r>
    <r>
      <rPr>
        <sz val="12"/>
        <color theme="1"/>
        <rFont val="Times New Roman"/>
        <family val="1"/>
        <charset val="204"/>
      </rPr>
      <t>иных непрограммных мероприятий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органа местного самоуправления Лысогорского сельского поселения (Расходы на выплату персоналу государственных (муниципальных) органов</t>
    </r>
  </si>
  <si>
    <t>99 9 00 00110</t>
  </si>
  <si>
    <t>101,2</t>
  </si>
  <si>
    <r>
      <t>Расходы на обеспечение функций Собрания депутатов Лысогорского сельского поселения</t>
    </r>
    <r>
      <rPr>
        <sz val="12"/>
        <color rgb="FF000000"/>
        <rFont val="Times New Roman"/>
        <family val="1"/>
        <charset val="204"/>
      </rPr>
      <t xml:space="preserve"> в рамках </t>
    </r>
    <r>
      <rPr>
        <sz val="12"/>
        <color theme="1"/>
        <rFont val="Times New Roman"/>
        <family val="1"/>
        <charset val="204"/>
      </rPr>
      <t>иных непрограммных мероприятий</t>
    </r>
    <r>
      <rPr>
        <sz val="12"/>
        <color rgb="FF00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органа местного самоуправления Лысогорского сельского поселения (Иные закупки товаров, работ и услуг для обеспечения государственных (муниципальных) нужд)</t>
    </r>
  </si>
  <si>
    <t>99 9 00 00190</t>
  </si>
  <si>
    <t>7,5</t>
  </si>
  <si>
    <t>Функционирование Правительства Российской Федерации, высших исполнительных  органов государственной власти субъектов Российской Федерации, местных администраций</t>
  </si>
  <si>
    <t>04</t>
  </si>
  <si>
    <t xml:space="preserve">5890,1 </t>
  </si>
  <si>
    <t>5934,9</t>
  </si>
  <si>
    <t>6034,9</t>
  </si>
  <si>
    <t>Мероприятия по обеспечению пожарной безопасности в рамках подпрограммы «Пожарная безопасность» муниципальной программы Лысогорского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</si>
  <si>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75 1 00 02230</t>
  </si>
  <si>
    <t>18,0</t>
  </si>
  <si>
    <r>
      <t xml:space="preserve">Расходы на выплаты по оплате труда  руководства и работников Администрации Лысогорского сельского поселения в рамках подпрограммы «Обеспечение реализации </t>
    </r>
    <r>
      <rPr>
        <sz val="12"/>
        <color theme="1"/>
        <rFont val="Times New Roman"/>
        <family val="1"/>
        <charset val="204"/>
      </rPr>
      <t>муниципальной программы Лысогорского сельского поселения</t>
    </r>
    <r>
      <rPr>
        <sz val="12"/>
        <color rgb="FF000000"/>
        <rFont val="Times New Roman"/>
        <family val="1"/>
        <charset val="204"/>
      </rPr>
      <t xml:space="preserve"> «Муниципальная политика» </t>
    </r>
    <r>
      <rPr>
        <sz val="12"/>
        <color theme="1"/>
        <rFont val="Times New Roman"/>
        <family val="1"/>
        <charset val="204"/>
      </rPr>
      <t>муниципальной программы Лысогорского сельского поселения</t>
    </r>
    <r>
      <rPr>
        <sz val="12"/>
        <color rgb="FF000000"/>
        <rFont val="Times New Roman"/>
        <family val="1"/>
        <charset val="204"/>
      </rPr>
      <t xml:space="preserve"> «Муниципальная политика»</t>
    </r>
    <r>
      <rPr>
        <sz val="12"/>
        <color theme="1"/>
        <rFont val="Times New Roman"/>
        <family val="1"/>
        <charset val="204"/>
      </rPr>
      <t xml:space="preserve">  (Расходы на выплату персоналу государственных(муниципальных) органов)</t>
    </r>
  </si>
  <si>
    <t>82 2 00 01030</t>
  </si>
  <si>
    <t>5041,2</t>
  </si>
  <si>
    <t>5059,1</t>
  </si>
  <si>
    <r>
      <t xml:space="preserve">Расходы на обеспечение функций Администрации Лысогорского сельского поселения в рамках подпрограммы «Обеспечение реализации </t>
    </r>
    <r>
      <rPr>
        <sz val="12"/>
        <color theme="1"/>
        <rFont val="Times New Roman"/>
        <family val="1"/>
        <charset val="204"/>
      </rPr>
      <t>муниципальной программы Лысогорского сельского поселения</t>
    </r>
    <r>
      <rPr>
        <sz val="12"/>
        <color rgb="FF000000"/>
        <rFont val="Times New Roman"/>
        <family val="1"/>
        <charset val="204"/>
      </rPr>
      <t xml:space="preserve"> «Муниципальная политика» </t>
    </r>
    <r>
      <rPr>
        <sz val="12"/>
        <color theme="1"/>
        <rFont val="Times New Roman"/>
        <family val="1"/>
        <charset val="204"/>
      </rPr>
      <t>муниципальной программы Лысогорского сельского поселения</t>
    </r>
    <r>
      <rPr>
        <sz val="12"/>
        <color rgb="FF000000"/>
        <rFont val="Times New Roman"/>
        <family val="1"/>
        <charset val="204"/>
      </rPr>
      <t xml:space="preserve"> «Муниципальная политика»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</si>
  <si>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82 2 00 01040</t>
  </si>
  <si>
    <t>807,8</t>
  </si>
  <si>
    <t>837,6</t>
  </si>
  <si>
    <t>937,6</t>
  </si>
  <si>
    <r>
      <t>Расходы на обеспечение функций Администрации Лысогорского сельского поселения</t>
    </r>
    <r>
      <rPr>
        <sz val="12"/>
        <color theme="1"/>
        <rFont val="Times New Roman"/>
        <family val="1"/>
        <charset val="204"/>
      </rPr>
      <t xml:space="preserve"> в рамках подпрограммы «Обеспечение реализации муниципальной программы Лысогорского сельского поселения «Муниципальная политика» муниципальной программы Лысогорского сельского поселения «Муниципальная политика»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(Уплата налогов, сборов и иных платежей)</t>
    </r>
  </si>
  <si>
    <t>22,9</t>
  </si>
  <si>
    <t>20,0</t>
  </si>
  <si>
    <t>Расходы на мероприятия по профилактике и устранению последствий распростра-нения коронавирусной инфекции(COVID-2019) в рамках подпрограммы «Обеспе-чение реализации муниципальной программы Лысогорского сельского поселения «Муниципальная политика» муниципальной программы Лысогорского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</si>
  <si>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82 2 00 02620</t>
  </si>
  <si>
    <r>
      <t>Субвенция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Правительства Ростовской области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</si>
  <si>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89 9 00 72390</t>
  </si>
  <si>
    <t>Обеспечение проведения выборов и референдумов</t>
  </si>
  <si>
    <t>07</t>
  </si>
  <si>
    <t>581,7</t>
  </si>
  <si>
    <r>
      <t xml:space="preserve">Проведение выборов в представительные органы муниципального образование в рамках </t>
    </r>
    <r>
      <rPr>
        <sz val="12"/>
        <color theme="1"/>
        <rFont val="Times New Roman"/>
        <family val="1"/>
        <charset val="204"/>
      </rPr>
      <t xml:space="preserve">непрограммных расходов органа местного самоуправления Лысогорского сельского поселения </t>
    </r>
    <r>
      <rPr>
        <sz val="12"/>
        <color rgb="FF000000"/>
        <rFont val="Times New Roman"/>
        <family val="1"/>
        <charset val="204"/>
      </rPr>
      <t>» (Специальные расходы)</t>
    </r>
  </si>
  <si>
    <t>99 9 00 01070</t>
  </si>
  <si>
    <t>Другие  общегосударственные вопросы</t>
  </si>
  <si>
    <t>446,3</t>
  </si>
  <si>
    <t>442,7</t>
  </si>
  <si>
    <t>697,1</t>
  </si>
  <si>
    <r>
      <t>Адаптация для инвалидов и других маломобильных групп населения</t>
    </r>
    <r>
      <rPr>
        <sz val="12"/>
        <color rgb="FF000000"/>
        <rFont val="Times New Roman"/>
        <family val="1"/>
        <charset val="204"/>
      </rPr>
      <t xml:space="preserve"> в рамках подпрограммы  </t>
    </r>
    <r>
      <rPr>
        <sz val="12"/>
        <color theme="1"/>
        <rFont val="Times New Roman"/>
        <family val="1"/>
        <charset val="204"/>
      </rPr>
      <t xml:space="preserve">«Адаптация приоритетных объектов для беспрепятственного доступа и получения услуг инвалидами и другими маломобильными группами населения» </t>
    </r>
    <r>
      <rPr>
        <sz val="12"/>
        <color rgb="FF000000"/>
        <rFont val="Times New Roman"/>
        <family val="1"/>
        <charset val="204"/>
      </rPr>
      <t>муниципальной программы Лысогорского сельского поселения «Доступная среда»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</si>
  <si>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71 1 00 02010</t>
  </si>
  <si>
    <r>
      <t>Организация совещаний, семинаров, « круглых столов», спортивных праздников, мероприятий по проблемам инвалидов и инвалидности</t>
    </r>
    <r>
      <rPr>
        <sz val="12"/>
        <color rgb="FF000000"/>
        <rFont val="Times New Roman"/>
        <family val="1"/>
        <charset val="204"/>
      </rPr>
      <t xml:space="preserve"> в рамках подпрограммы «Социальная интеграция инвалидов и других маломобильных групп населения в общество» муниципальной программы Лысогорского сельского поселения «Доступная среда»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</si>
  <si>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71 2 00 02021</t>
  </si>
  <si>
    <t>3,0</t>
  </si>
  <si>
    <r>
      <t xml:space="preserve">Мероприятия по обеспечению совершенствования правового регулирования в сфере противодействия коррупции в рамках подпрограммы «Противодействие коррупции в Лысогорском сельском поселении» </t>
    </r>
    <r>
      <rPr>
        <sz val="12"/>
        <color rgb="FF000000"/>
        <rFont val="Times New Roman"/>
        <family val="1"/>
        <charset val="204"/>
      </rPr>
      <t xml:space="preserve">муниципальной программы Лысогорского сельского поселения «Обеспечение общественного порядка и противодействие преступности» </t>
    </r>
    <r>
      <rPr>
        <sz val="12"/>
        <color theme="1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</si>
  <si>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>74 1 00 02600</t>
  </si>
  <si>
    <t>1,0</t>
  </si>
  <si>
    <t>Противодействие злоупотреблению наркотиками и их незаконному обороту, а также формированию антинаркотического мировоззрения рамках подпрограммы  «Комплексные меры противодействия злоупотреблению наркотиками и их незаконному обороту»  муниципальной программы Лысогорского сельского поселения «Обеспечение общественного порядка и противодействие преступности»   (Иные закупки товаров, работ и услуг для обеспечения государственных (муниципальных) нужд)</t>
  </si>
  <si>
    <t>74 3 00 02150</t>
  </si>
  <si>
    <t>5,0</t>
  </si>
  <si>
    <t>Создание и развитие информационной и телекоммуникационной инфраструктуры, защита информации, развитие систем электронного правительства в рамках подпрограммы «Развитие информационных технологий» муниципальной программы Лысогорского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</si>
  <si>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79 1 00 02290</t>
  </si>
  <si>
    <r>
      <t xml:space="preserve">Защита информации  в </t>
    </r>
    <r>
      <rPr>
        <sz val="12"/>
        <color rgb="FF000000"/>
        <rFont val="Times New Roman"/>
        <family val="1"/>
        <charset val="204"/>
      </rPr>
      <t>рамках подпрограммы «Развитие информационных технологий»</t>
    </r>
    <r>
      <rPr>
        <sz val="12"/>
        <color theme="1"/>
        <rFont val="Times New Roman"/>
        <family val="1"/>
        <charset val="204"/>
      </rPr>
      <t xml:space="preserve"> муниципальной программы Лысогорского сельского поселения</t>
    </r>
    <r>
      <rPr>
        <sz val="12"/>
        <color rgb="FF000000"/>
        <rFont val="Times New Roman"/>
        <family val="1"/>
        <charset val="204"/>
      </rPr>
      <t xml:space="preserve"> «Информационное общество»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</si>
  <si>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79 1 00 02300</t>
  </si>
  <si>
    <t>Оценка муниципального имущества, признание прав и регулирование отношений по муниципальной собственности Лысогорского сельского поселения в рамках  непрограммных расходов органа местного самоуправления Лысогорского сельского поселения (Иные закупки товаров, работ и услуг для обеспечения государственных (муниципальных) нужд)</t>
  </si>
  <si>
    <t>99 9 00 01060</t>
  </si>
  <si>
    <t>53,0</t>
  </si>
  <si>
    <t>10,0</t>
  </si>
  <si>
    <r>
      <t>Иные межбюджетные трансферты,  передаваемые  другим бюджетам бюджетной системы Российской Федерации на</t>
    </r>
    <r>
      <rPr>
        <b/>
        <sz val="12"/>
        <color theme="1"/>
        <rFont val="Times New Roman"/>
        <family val="1"/>
        <charset val="204"/>
      </rPr>
      <t xml:space="preserve"> о</t>
    </r>
    <r>
      <rPr>
        <sz val="12"/>
        <color theme="1"/>
        <rFont val="Times New Roman"/>
        <family val="1"/>
        <charset val="204"/>
      </rPr>
      <t xml:space="preserve">существление внутреннего муниципального финансового контроля в рамках непрограммных расходов органа местного самоуправления Лысогорского сельского поселения </t>
    </r>
    <r>
      <rPr>
        <sz val="12"/>
        <color rgb="FF000000"/>
        <rFont val="Times New Roman"/>
        <family val="1"/>
        <charset val="204"/>
      </rPr>
      <t>(</t>
    </r>
    <r>
      <rPr>
        <sz val="12"/>
        <color theme="1"/>
        <rFont val="Times New Roman"/>
        <family val="1"/>
        <charset val="204"/>
      </rPr>
      <t>Иные межбюджетные трансферты)</t>
    </r>
  </si>
  <si>
    <t>99 9 00 03560</t>
  </si>
  <si>
    <t>36,5</t>
  </si>
  <si>
    <t>Реализация направления расходов в рамках непрограммных расходов органа местного самоуправления Лысогорского сельского поселения (Иные закупки товаров, работ и услуг для обеспечения государственных (муниципальных) нужд)</t>
  </si>
  <si>
    <t>99 9 00 88880</t>
  </si>
  <si>
    <t>80,0</t>
  </si>
  <si>
    <t>30,0</t>
  </si>
  <si>
    <t xml:space="preserve">Реализация направления расходов в рамках непрограммных расходов органа местного самоуправления Лысогорского сельского поселения (Уплата налогов, сборов и иных платежей)  </t>
  </si>
  <si>
    <t>96,6</t>
  </si>
  <si>
    <t>33,9</t>
  </si>
  <si>
    <t>37,3</t>
  </si>
  <si>
    <r>
      <t xml:space="preserve">Условно утвержденные расходы   в рамках непрограммных расходов </t>
    </r>
    <r>
      <rPr>
        <sz val="12"/>
        <color theme="1"/>
        <rFont val="Times New Roman"/>
        <family val="1"/>
        <charset val="204"/>
      </rPr>
      <t>органа местного самоуправления Лысогорского сельского поселения</t>
    </r>
    <r>
      <rPr>
        <sz val="12"/>
        <color rgb="FF000000"/>
        <rFont val="Times New Roman"/>
        <family val="1"/>
        <charset val="204"/>
      </rPr>
      <t xml:space="preserve"> (Специальные расходы)</t>
    </r>
  </si>
  <si>
    <t>99 9 00 90110</t>
  </si>
  <si>
    <t>229,8</t>
  </si>
  <si>
    <t>480,8</t>
  </si>
  <si>
    <r>
      <t xml:space="preserve">  </t>
    </r>
    <r>
      <rPr>
        <b/>
        <sz val="14"/>
        <color theme="1"/>
        <rFont val="Times New Roman"/>
        <family val="1"/>
        <charset val="204"/>
      </rPr>
      <t>Национальная оборона</t>
    </r>
  </si>
  <si>
    <t>02</t>
  </si>
  <si>
    <t>Мобилизационная и вневойсковая подготовка</t>
  </si>
  <si>
    <r>
  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Правительства Ростовской области»</t>
    </r>
    <r>
      <rPr>
        <sz val="12"/>
        <color theme="1"/>
        <rFont val="Times New Roman"/>
        <family val="1"/>
        <charset val="204"/>
      </rPr>
      <t>(Расходы на выплату персоналу государственных муниципальных) органов)</t>
    </r>
  </si>
  <si>
    <t>89 9 00 51180</t>
  </si>
  <si>
    <t xml:space="preserve">Национальная безопасность и правоохранительная деятельность </t>
  </si>
  <si>
    <t>4,0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</si>
  <si>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</si>
  <si>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</si>
  <si>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r>
      <t>Мероприятия по осуществлению функций по обеспечению предупреждения и ликвидации последствий чрезвычайных ситуаций на территории Лысогорского сельского поселения</t>
    </r>
    <r>
      <rPr>
        <sz val="12"/>
        <color rgb="FF000000"/>
        <rFont val="Times New Roman"/>
        <family val="1"/>
        <charset val="204"/>
      </rPr>
      <t xml:space="preserve"> в рамках подпрограммы «Защита  населения и территории от чрезвычайных ситуаций» муниципальной программы </t>
    </r>
    <r>
      <rPr>
        <sz val="12"/>
        <color theme="1"/>
        <rFont val="Times New Roman"/>
        <family val="1"/>
        <charset val="204"/>
      </rPr>
      <t>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  </r>
  </si>
  <si>
    <t>75 2 00 02240</t>
  </si>
  <si>
    <r>
      <t xml:space="preserve">Мероприятия по обеспечению безопасности людей на воде в рамках подпрограммы </t>
    </r>
    <r>
      <rPr>
        <sz val="12"/>
        <color theme="1"/>
        <rFont val="Times New Roman"/>
        <family val="1"/>
        <charset val="204"/>
      </rPr>
      <t>«Обеспечение безопасности людей на водных объектах»</t>
    </r>
    <r>
      <rPr>
        <sz val="12"/>
        <color rgb="FF000000"/>
        <rFont val="Times New Roman"/>
        <family val="1"/>
        <charset val="204"/>
      </rPr>
      <t xml:space="preserve"> муниципальной программы </t>
    </r>
    <r>
      <rPr>
        <sz val="12"/>
        <color theme="1"/>
        <rFont val="Times New Roman"/>
        <family val="1"/>
        <charset val="204"/>
      </rPr>
      <t>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  </r>
  </si>
  <si>
    <t>75 3 00 02250</t>
  </si>
  <si>
    <t>НАЦИОНАЛЬНАЯ ЭКОНОМИКА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</si>
  <si>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</si>
  <si>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</si>
  <si>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</si>
  <si>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</si>
  <si>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2532,7</t>
  </si>
  <si>
    <t>833,9</t>
  </si>
  <si>
    <t>1243,7</t>
  </si>
  <si>
    <t>Коммунальное хозяйство</t>
  </si>
  <si>
    <t>206,0</t>
  </si>
  <si>
    <t>50,0</t>
  </si>
  <si>
    <t>150,0</t>
  </si>
  <si>
    <t>Оценка муниципального имущества, признание прав и регулирование отношений по муниципальной собственности Лысогорского сельского поселения в рамках   непрограммных расходов органа местного самоуправления Лысогорского сельского поселения (Иные закупки товаров, работ и услуг для обеспечения государственных (муниципальных) нужд)</t>
  </si>
  <si>
    <t>72 1 00 02060</t>
  </si>
  <si>
    <t>Благоустройство</t>
  </si>
  <si>
    <t>2326,7</t>
  </si>
  <si>
    <t>783,9</t>
  </si>
  <si>
    <t>1093,7</t>
  </si>
  <si>
    <r>
      <t xml:space="preserve">Расходы на мероприятия по формированию современной городской среды в рамках подпрограммы «Благоустройство общественных территорий Лысогорского сельского поселения» муниципальной программы «Формирование комфортной  городской среды  </t>
    </r>
    <r>
      <rPr>
        <sz val="12"/>
        <color theme="1"/>
        <rFont val="Times New Roman"/>
        <family val="1"/>
        <charset val="204"/>
      </rPr>
      <t>Лысогорского</t>
    </r>
    <r>
      <rPr>
        <sz val="12"/>
        <color rgb="FF000000"/>
        <rFont val="Times New Roman"/>
        <family val="1"/>
        <charset val="204"/>
      </rPr>
      <t xml:space="preserve">  сельского поселения Куйбышевского района Ростовской области» </t>
    </r>
    <r>
      <rPr>
        <sz val="12"/>
        <color theme="1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</si>
  <si>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>22 1 00 02590</t>
  </si>
  <si>
    <t>365,7</t>
  </si>
  <si>
    <r>
      <t>Расходы на реализацию мероприятий по содержание мест захоронения</t>
    </r>
    <r>
      <rPr>
        <sz val="12"/>
        <color rgb="FF000000"/>
        <rFont val="Times New Roman"/>
        <family val="1"/>
        <charset val="204"/>
      </rPr>
      <t xml:space="preserve"> в рамках подпрограммы «Содержание объектов благоустройства Лысогорского сельского поселения» муниципальной программы Лысогорского сельского поселения «Обеспечение качественными жилищно-коммунальными услугами населения Лысогорского сельского поселения»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</si>
  <si>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72 2 00 02070</t>
  </si>
  <si>
    <t>432,0</t>
  </si>
  <si>
    <t>52,5</t>
  </si>
  <si>
    <r>
      <t xml:space="preserve">Расходы </t>
    </r>
    <r>
      <rPr>
        <sz val="12"/>
        <color theme="1"/>
        <rFont val="Times New Roman"/>
        <family val="1"/>
        <charset val="204"/>
      </rPr>
      <t>на реализацию мероприятий по содержанию объектов озеленения и благоустройства</t>
    </r>
    <r>
      <rPr>
        <sz val="12"/>
        <color rgb="FF000000"/>
        <rFont val="Times New Roman"/>
        <family val="1"/>
        <charset val="204"/>
      </rPr>
      <t xml:space="preserve"> в рамках подпрограммы «Содержание объектов благоустройства Лысогорского сельского поселения» муниципальной программы Лысогорского сельского поселения «Обеспечение качественными жилищно-коммунальными услугами населения Лысогорского сельского поселения»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</si>
  <si>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72 2 00 02080</t>
  </si>
  <si>
    <t>617,0</t>
  </si>
  <si>
    <t>60,0</t>
  </si>
  <si>
    <t>242,3</t>
  </si>
  <si>
    <t>Расходы на реализацию мероприятий по содержанию и оплате за электроэнергию уличного освещения в рамках подпрограммы «Содержание объектов благоустройства Лысогорского сельского поселения» муниципальной программы Лысогорского сельского поселения «Обеспечение качественными жилищно-коммунальными услугами населения Лысогорского сельского поселения» (Иные закупки товаров, работ и услуг для обеспечения государственных (муниципальных) нужд)</t>
  </si>
  <si>
    <t>72 2 00 02090</t>
  </si>
  <si>
    <t>846,0</t>
  </si>
  <si>
    <t>665,4</t>
  </si>
  <si>
    <t>785,4</t>
  </si>
  <si>
    <r>
      <t xml:space="preserve">Расходы </t>
    </r>
    <r>
      <rPr>
        <sz val="12"/>
        <color theme="1"/>
        <rFont val="Times New Roman"/>
        <family val="1"/>
        <charset val="204"/>
      </rPr>
      <t>на реализацию прочих мероприятий благоустройству</t>
    </r>
    <r>
      <rPr>
        <sz val="12"/>
        <color rgb="FF000000"/>
        <rFont val="Times New Roman"/>
        <family val="1"/>
        <charset val="204"/>
      </rPr>
      <t xml:space="preserve"> в рамках подпрограммы «Содержание объектов благоустройства Лысогорского сельского поселения» муниципальной программы Лысогорского сельского поселения «Обеспечение качественными жилищно-коммунальными услугами населения Лысогорского сельского поселения»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</si>
  <si>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72 2 00 02100</t>
  </si>
  <si>
    <t>Расходы на мероприятия по профилактике и устранению последствий распростра-нения коронавирусной инфекции(COVID-2019) в рамках подпрограммы «Содер-жание объектов благоустройства Лысогорского сельского поселения» муниципаль-ной программы Лысогорского сельского поселения «Обеспечение качественными жилищно-коммунальными услугами населения Лысогорского сельского поселе-ния» (Иные закупки товаров, работ и услуг для обеспечения государственных (му-ниципальных) нужд)</t>
  </si>
  <si>
    <t>72 2 00 02620</t>
  </si>
  <si>
    <r>
      <t xml:space="preserve">Иные межбюджетные трансферты,  передаваемые  другим бюджетам бюджетной системы Российской Федерации  на организацию ритуальных услуг </t>
    </r>
    <r>
      <rPr>
        <sz val="12"/>
        <color rgb="FF000000"/>
        <rFont val="Times New Roman"/>
        <family val="1"/>
        <charset val="204"/>
      </rPr>
      <t>в рамках подпрограммы «Содержание объектов благоустройства Лысогорского сельского поселения» муниципальной программы Лысогорского сельского поселения «Обеспечение качественными жилищно-коммунальными услугами населения Лысогорского сельского поселения» (</t>
    </r>
    <r>
      <rPr>
        <sz val="12"/>
        <color theme="1"/>
        <rFont val="Times New Roman"/>
        <family val="1"/>
        <charset val="204"/>
      </rPr>
      <t>Иные межбюджетные трансферты)</t>
    </r>
  </si>
  <si>
    <t>72 2 0003550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</si>
  <si>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 процентов от объема на основе светодиодов) в рамках подпрограммы «Энергосбережение и повышение энергетической эффективности» муниципальной программы Лысогорского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</si>
  <si>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81 1 00 02360</t>
  </si>
  <si>
    <t>25,0</t>
  </si>
  <si>
    <t xml:space="preserve">ОХРАНА ОКРУЖАЮЩЕЙ СРЕДЫ </t>
  </si>
  <si>
    <t>06</t>
  </si>
  <si>
    <t>26,4</t>
  </si>
  <si>
    <t>Сбор, удаление отходов и очистка сточных вод</t>
  </si>
  <si>
    <t>Расходы на обеспечение экологической безопасности и качества окружающей среды в рамках подпрограммы «Охрана окружающей среды в Лысогорском сельском поселении» муниципальной программы Лысогорского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</si>
  <si>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77 1 00 02270</t>
  </si>
  <si>
    <t>Образование</t>
  </si>
  <si>
    <t>Профессиональная подготовка, переподготовка и  повышение квалификации</t>
  </si>
  <si>
    <r>
      <t>Развитие системы подготовки кадров для  муниципальной службы, дополнительного профессионального образования  муниципальных служащих</t>
    </r>
    <r>
      <rPr>
        <sz val="12"/>
        <color rgb="FF000000"/>
        <rFont val="Times New Roman"/>
        <family val="1"/>
        <charset val="204"/>
      </rPr>
      <t xml:space="preserve"> в рамках подпрограммы «Развитие муниципального управления и муниципальной службы в Лысогорском сельском поселении» </t>
    </r>
    <r>
      <rPr>
        <sz val="12"/>
        <color theme="1"/>
        <rFont val="Times New Roman"/>
        <family val="1"/>
        <charset val="204"/>
      </rPr>
      <t>муниципальной программы Лысогорского сельского поселения</t>
    </r>
    <r>
      <rPr>
        <sz val="12"/>
        <color rgb="FF000000"/>
        <rFont val="Times New Roman"/>
        <family val="1"/>
        <charset val="204"/>
      </rPr>
      <t xml:space="preserve"> «Муниципальная политика»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</si>
  <si>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82 1 00 01020</t>
  </si>
  <si>
    <t xml:space="preserve">Культура,  кинематография </t>
  </si>
  <si>
    <t>08</t>
  </si>
  <si>
    <t>5020,0</t>
  </si>
  <si>
    <t>1000,0</t>
  </si>
  <si>
    <t>1240,0</t>
  </si>
  <si>
    <t>Культура</t>
  </si>
  <si>
    <r>
      <t xml:space="preserve">Субсидия на восстановление (ремонт, реставрация, благоустройство) воинских захоронений в рамках </t>
    </r>
    <r>
      <rPr>
        <sz val="12"/>
        <color theme="1"/>
        <rFont val="Times New Roman"/>
        <family val="1"/>
        <charset val="204"/>
      </rPr>
      <t xml:space="preserve">«Развитие народного творчества и организация досуга населения» </t>
    </r>
    <r>
      <rPr>
        <sz val="12"/>
        <color rgb="FF000000"/>
        <rFont val="Times New Roman"/>
        <family val="1"/>
        <charset val="204"/>
      </rPr>
      <t>муниципальной программы  Лысогорского сельского поселения «Развитие культуры »  (Иные закупки товаров, работ и услуг для обеспечения государственных (муниципальных) нужд )</t>
    </r>
  </si>
  <si>
    <t>11 1 00 S4520</t>
  </si>
  <si>
    <r>
      <t xml:space="preserve">Иные межбюджетные трансферты,  передаваемые  другим бюджетам бюджетной системы Российской Федерации, </t>
    </r>
    <r>
      <rPr>
        <sz val="12"/>
        <color rgb="FF00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на организацию досуга и обеспечение жителей поселения услугами организаций культуры</t>
    </r>
    <r>
      <rPr>
        <sz val="12"/>
        <color rgb="FF000000"/>
        <rFont val="Times New Roman"/>
        <family val="1"/>
        <charset val="204"/>
      </rPr>
      <t xml:space="preserve">  в рамках подпрограммы </t>
    </r>
    <r>
      <rPr>
        <sz val="12"/>
        <color theme="1"/>
        <rFont val="Times New Roman"/>
        <family val="1"/>
        <charset val="204"/>
      </rPr>
      <t xml:space="preserve">«Развитие народного творчества и организация досуга населения» </t>
    </r>
    <r>
      <rPr>
        <sz val="12"/>
        <color rgb="FF000000"/>
        <rFont val="Times New Roman"/>
        <family val="1"/>
        <charset val="204"/>
      </rPr>
      <t>муниципальной программы  Лысогорского сельского поселения «Развитие культуры» (</t>
    </r>
    <r>
      <rPr>
        <sz val="12"/>
        <color theme="1"/>
        <rFont val="Times New Roman"/>
        <family val="1"/>
        <charset val="204"/>
      </rPr>
      <t>Иные межбюджетные трансферты)</t>
    </r>
    <r>
      <rPr>
        <sz val="12"/>
        <color rgb="FF00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</t>
    </r>
  </si>
  <si>
    <t>11 1 00 03110</t>
  </si>
  <si>
    <t>5000,0</t>
  </si>
  <si>
    <t>1200,0</t>
  </si>
  <si>
    <r>
      <t xml:space="preserve">Мероприятия по содержанию Лысогорского ДК и Новиковского СДК в  рамках в рамках подпрограммы </t>
    </r>
    <r>
      <rPr>
        <sz val="12"/>
        <color theme="1"/>
        <rFont val="Times New Roman"/>
        <family val="1"/>
        <charset val="204"/>
      </rPr>
      <t xml:space="preserve">«Развитие народного творчества и организация досуга населения» </t>
    </r>
    <r>
      <rPr>
        <sz val="12"/>
        <color rgb="FF000000"/>
        <rFont val="Times New Roman"/>
        <family val="1"/>
        <charset val="204"/>
      </rPr>
      <t xml:space="preserve">муниципальной программы  Лысогорского сельского поселения «Развитие культуры »  </t>
    </r>
    <r>
      <rPr>
        <sz val="12"/>
        <color theme="1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</si>
  <si>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>11 1 00 02480</t>
  </si>
  <si>
    <t>40,00</t>
  </si>
  <si>
    <t>Социальная политика</t>
  </si>
  <si>
    <t>136,8</t>
  </si>
  <si>
    <t>205,2</t>
  </si>
  <si>
    <t>Пенсионное обеспечение</t>
  </si>
  <si>
    <r>
      <t xml:space="preserve">Расходы на выплату пенсии </t>
    </r>
    <r>
      <rPr>
        <sz val="12"/>
        <color theme="1"/>
        <rFont val="Times New Roman"/>
        <family val="1"/>
        <charset val="204"/>
      </rPr>
      <t>за выслугу лет лицам, замещающим муниципальные должности и должности муниципальной службы</t>
    </r>
    <r>
      <rPr>
        <sz val="12"/>
        <color rgb="FF000000"/>
        <rFont val="Times New Roman"/>
        <family val="1"/>
        <charset val="204"/>
      </rPr>
      <t xml:space="preserve"> в рамках   непрограммных расходов </t>
    </r>
    <r>
      <rPr>
        <sz val="12"/>
        <color theme="1"/>
        <rFont val="Times New Roman"/>
        <family val="1"/>
        <charset val="204"/>
      </rPr>
      <t>органа местного самоуправления Лысогорского сельского поселения (Публичные нормативные социальные выплаты гражданам)</t>
    </r>
  </si>
  <si>
    <t>99 9 00 01090</t>
  </si>
  <si>
    <t>Физическая культура и спорт</t>
  </si>
  <si>
    <t>56,0</t>
  </si>
  <si>
    <t>Другие вопросы в области физической культуры и спорта</t>
  </si>
  <si>
    <t>Физическое воспитание,  обеспечение организации и проведения физкультурных мероприятий и спортивных мероприятий в рамках подпрограммы «Развитие физической культуры и массового спорта Лысогорского сельского поселения» муниципальной  программы Лысогорского сельского поселения «Развитие физической культуры и спорта» (Расходы на выплату персоналу государственных(муниципальных) органов)</t>
  </si>
  <si>
    <t>78 1 00 02280</t>
  </si>
  <si>
    <r>
      <t>Физическое воспитание,  обеспечение организации и проведения физкультурных мероприятий и спортивных мероприятий в рамках подпрограммы «Развитие физической культуры и массового спорта Лысогорского сельского поселения» муниципальной  программы Лысогорского сельского поселения «Развитие физической культуры и спорта»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</si>
  <si>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>6,0</t>
  </si>
  <si>
    <t>ВСЕГО РАСХОДОВ</t>
  </si>
  <si>
    <t>разница</t>
  </si>
  <si>
    <t>итого доходов</t>
  </si>
  <si>
    <t>Приложение 9</t>
  </si>
  <si>
    <t>Распределение бюджетных ассигнований по главным распорядителям средств в соответствии с  ведомственной структурой расходов   бюджета поселения  на  2021  год и на плановый период 2022-2023 годов</t>
  </si>
  <si>
    <t>тыс. руб.</t>
  </si>
  <si>
    <t>Гл</t>
  </si>
  <si>
    <t xml:space="preserve">2022 год </t>
  </si>
  <si>
    <t>14375,8</t>
  </si>
  <si>
    <t>9291,1</t>
  </si>
  <si>
    <t>9726,3</t>
  </si>
  <si>
    <t>6336,4</t>
  </si>
  <si>
    <t>6959,3</t>
  </si>
  <si>
    <t>6732,0</t>
  </si>
  <si>
    <t>5890,1</t>
  </si>
  <si>
    <r>
      <t>Расходы на обеспечение функций Администрации Лысогорского сельского поселения</t>
    </r>
    <r>
      <rPr>
        <sz val="12"/>
        <color theme="1"/>
        <rFont val="Times New Roman"/>
        <family val="1"/>
        <charset val="204"/>
      </rPr>
      <t xml:space="preserve"> в рамках подпрограммы «Обеспечение реализации муниципальной программы Лысогорского сельского поселения «Муниципальная политика» муниципальной программы Лысогорского сельского поселения «Муниципальная политика» (Уплата налогов, сборов и иных платежей)</t>
    </r>
  </si>
  <si>
    <r>
      <t xml:space="preserve">Противодействие злоупотреблению наркотиками и их незаконному обороту, а также формированию антинаркотического мировоззрения </t>
    </r>
    <r>
      <rPr>
        <sz val="12"/>
        <color rgb="FF000000"/>
        <rFont val="Times New Roman"/>
        <family val="1"/>
        <charset val="204"/>
      </rPr>
      <t>рамках подпрограммы</t>
    </r>
    <r>
      <rPr>
        <sz val="12"/>
        <color theme="1"/>
        <rFont val="Times New Roman"/>
        <family val="1"/>
        <charset val="204"/>
      </rPr>
      <t xml:space="preserve"> «Комплексные меры противодействия злоупотреблению наркотиками и их незаконному обороту»  </t>
    </r>
    <r>
      <rPr>
        <sz val="12"/>
        <color rgb="FF000000"/>
        <rFont val="Times New Roman"/>
        <family val="1"/>
        <charset val="204"/>
      </rPr>
      <t>муниципальной программы Лысогорского сельского поселения «Обеспечение общественного порядка и противодействие преступности»</t>
    </r>
    <r>
      <rPr>
        <sz val="12"/>
        <color theme="1"/>
        <rFont val="Times New Roman"/>
        <family val="1"/>
        <charset val="204"/>
      </rPr>
      <t xml:space="preserve">   (Иные закупки товаров, работ и услуг для обеспечения государственных (муниципальных) нужд)</t>
    </r>
  </si>
  <si>
    <r>
      <t>Создание и развитие информационной и телекоммуникационной инфраструктуры, защита информации, развитие систем электронного правительства</t>
    </r>
    <r>
      <rPr>
        <sz val="12"/>
        <color rgb="FF000000"/>
        <rFont val="Times New Roman"/>
        <family val="1"/>
        <charset val="204"/>
      </rPr>
      <t xml:space="preserve"> в рамках подпрограммы «Развитие информационных технологий»</t>
    </r>
    <r>
      <rPr>
        <sz val="12"/>
        <color theme="1"/>
        <rFont val="Times New Roman"/>
        <family val="1"/>
        <charset val="204"/>
      </rPr>
      <t xml:space="preserve"> муниципальной программы Лысогорского сельского поселения</t>
    </r>
    <r>
      <rPr>
        <sz val="12"/>
        <color rgb="FF000000"/>
        <rFont val="Times New Roman"/>
        <family val="1"/>
        <charset val="204"/>
      </rPr>
      <t xml:space="preserve"> «Информационное общество»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</si>
  <si>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13</t>
  </si>
  <si>
    <t>166,2</t>
  </si>
  <si>
    <t>88,5</t>
  </si>
  <si>
    <t>Национальная оборона</t>
  </si>
  <si>
    <t>Национальная безопасность и правоохранительная деятельность</t>
  </si>
  <si>
    <r>
      <t xml:space="preserve">Расходы на содержание   газопроводов </t>
    </r>
    <r>
      <rPr>
        <sz val="12"/>
        <color rgb="FF000000"/>
        <rFont val="Times New Roman"/>
        <family val="1"/>
        <charset val="204"/>
      </rPr>
      <t xml:space="preserve">в рамках подпрограммы «Создание условий для обеспечения качественными коммунальными услугами населения Лысогорского </t>
    </r>
    <r>
      <rPr>
        <sz val="12"/>
        <color theme="1"/>
        <rFont val="Times New Roman"/>
        <family val="1"/>
        <charset val="204"/>
      </rPr>
      <t>сельского поселения</t>
    </r>
    <r>
      <rPr>
        <sz val="12"/>
        <color rgb="FF000000"/>
        <rFont val="Times New Roman"/>
        <family val="1"/>
        <charset val="204"/>
      </rPr>
      <t>» муниципальной программы Лысогорского сельского поселения «Обеспечение качественными жилищно-коммунальными услугами населения Лысогорского сельского поселения»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</si>
  <si>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r>
      <t>Расходы на реализацию мероприятий по содержанию мест захоронения</t>
    </r>
    <r>
      <rPr>
        <sz val="12"/>
        <color rgb="FF000000"/>
        <rFont val="Times New Roman"/>
        <family val="1"/>
        <charset val="204"/>
      </rPr>
      <t xml:space="preserve"> в рамках подпрограммы «Содержание объектов благоустройства Лысогорского сельского поселения» муниципальной программы Лысогорского сельского поселения «Обеспечение качественными жилищно-коммунальными услугами населения Лысогорского сельского поселения»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</si>
  <si>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r>
      <t xml:space="preserve">Расходы </t>
    </r>
    <r>
      <rPr>
        <sz val="12"/>
        <color theme="1"/>
        <rFont val="Times New Roman"/>
        <family val="1"/>
        <charset val="204"/>
      </rPr>
      <t>на реализацию мероприятий на содержание объектов озеленения и благоустройства</t>
    </r>
    <r>
      <rPr>
        <sz val="12"/>
        <color rgb="FF000000"/>
        <rFont val="Times New Roman"/>
        <family val="1"/>
        <charset val="204"/>
      </rPr>
      <t xml:space="preserve"> в рамках подпрограммы «Содержание объектов благоустройства Лысогорского сельского поселения» муниципальной программы Лысогорского сельского поселения «Обеспечение качественными жилищно-коммунальными услугами населения Лысогорского сельского поселения»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</si>
  <si>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r>
      <t xml:space="preserve">Расходы </t>
    </r>
    <r>
      <rPr>
        <sz val="12"/>
        <color theme="1"/>
        <rFont val="Times New Roman"/>
        <family val="1"/>
        <charset val="204"/>
      </rPr>
      <t>на реализацию прочих мероприятий по благоустройству</t>
    </r>
    <r>
      <rPr>
        <sz val="12"/>
        <color rgb="FF000000"/>
        <rFont val="Times New Roman"/>
        <family val="1"/>
        <charset val="204"/>
      </rPr>
      <t xml:space="preserve"> в рамках подпрограммы «Содержание объектов благоустройства Лысогорского сельского поселения» муниципальной программы Лысогорского сельского поселения «Обеспечение качественными жилищно-коммунальными услугами населения Лысогорского сельского поселения»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</si>
  <si>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Охрана окружающей среды</t>
  </si>
  <si>
    <t>Культура,  кинематография</t>
  </si>
  <si>
    <r>
      <t xml:space="preserve">Субсидия на восстановление (ремонт, реставрация, благоустройство) воинских захоронений в рамках </t>
    </r>
    <r>
      <rPr>
        <sz val="12"/>
        <color theme="1"/>
        <rFont val="Times New Roman"/>
        <family val="1"/>
        <charset val="204"/>
      </rPr>
      <t xml:space="preserve">«Развитие народного творчества и организация досуга населения» </t>
    </r>
    <r>
      <rPr>
        <sz val="12"/>
        <color rgb="FF000000"/>
        <rFont val="Times New Roman"/>
        <family val="1"/>
        <charset val="204"/>
      </rPr>
      <t>муниципальной программы  Лысогорского сельского поселения «Развитие культуры »  (Прочая закупка товаров, работ и услуг для обеспечения государственных (муниципальных) нужд )</t>
    </r>
  </si>
  <si>
    <r>
      <t xml:space="preserve">Иные межбюджетные трансферты,  передаваемые  другим бюджетам бюджетной системы Российской Федерации, </t>
    </r>
    <r>
      <rPr>
        <sz val="12"/>
        <color rgb="FF00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на организацию досуга и обеспечение жителей поселения услугами организаций культуры</t>
    </r>
    <r>
      <rPr>
        <sz val="12"/>
        <color rgb="FF000000"/>
        <rFont val="Times New Roman"/>
        <family val="1"/>
        <charset val="204"/>
      </rPr>
      <t xml:space="preserve">  в рамках подпрограммы </t>
    </r>
    <r>
      <rPr>
        <sz val="12"/>
        <color theme="1"/>
        <rFont val="Times New Roman"/>
        <family val="1"/>
        <charset val="204"/>
      </rPr>
      <t xml:space="preserve">«Развитие народного творчества и организация досуга населения» </t>
    </r>
    <r>
      <rPr>
        <sz val="12"/>
        <color rgb="FF000000"/>
        <rFont val="Times New Roman"/>
        <family val="1"/>
        <charset val="204"/>
      </rPr>
      <t>муниципальной программы  Лысогорского сельского поселения «Развитие культуры » (</t>
    </r>
    <r>
      <rPr>
        <sz val="12"/>
        <color theme="1"/>
        <rFont val="Times New Roman"/>
        <family val="1"/>
        <charset val="204"/>
      </rPr>
      <t>Иные межбюджетные трансферты)</t>
    </r>
  </si>
  <si>
    <r>
      <t xml:space="preserve">Мероприятия по содержанию Лысогорского ДК и Новиковского СДК в  рамках в рамках подпрограммы </t>
    </r>
    <r>
      <rPr>
        <sz val="12"/>
        <color theme="1"/>
        <rFont val="Times New Roman"/>
        <family val="1"/>
        <charset val="204"/>
      </rPr>
      <t xml:space="preserve">«Развитие народного творчества и организация досуга населения» </t>
    </r>
    <r>
      <rPr>
        <sz val="12"/>
        <color rgb="FF000000"/>
        <rFont val="Times New Roman"/>
        <family val="1"/>
        <charset val="204"/>
      </rPr>
      <t>муниципальной программы  Лысогорского сельского поселения «Развитие культуры »  (Прочая закупка товаров, работ и услуг для обеспечения государственных (муниципальных) нужд )</t>
    </r>
  </si>
  <si>
    <r>
      <t xml:space="preserve">Физическое воспитание,  обеспечение организации и проведения физкультурных мероприятий и спортивных мероприятий в рамках подпрограммы «Развитие физической культуры и массового спорта Лысогорского сельского поселения» муниципальной  программы Лысогорского сельского поселения «Развитие физической культуры и спорта» </t>
    </r>
    <r>
      <rPr>
        <sz val="12"/>
        <color theme="1"/>
        <rFont val="Times New Roman"/>
        <family val="1"/>
        <charset val="204"/>
      </rPr>
      <t>(Расходы на выплату персоналу государственных(муниципальных) органов)</t>
    </r>
  </si>
  <si>
    <t>СОБРАНИЕ ДЕПУТАТОВ ЛЫСОГОРСКОГО СЕЛЬСКОГО ПОСЕЛЕНИЯ</t>
  </si>
  <si>
    <r>
      <t>Расходы на выплаты по оплате труда работников Собрания депутатов Лысогорского сельского поселения</t>
    </r>
    <r>
      <rPr>
        <sz val="12"/>
        <color rgb="FF000000"/>
        <rFont val="Times New Roman"/>
        <family val="1"/>
        <charset val="204"/>
      </rPr>
      <t xml:space="preserve"> в рамках </t>
    </r>
    <r>
      <rPr>
        <sz val="12"/>
        <color theme="1"/>
        <rFont val="Times New Roman"/>
        <family val="1"/>
        <charset val="204"/>
      </rPr>
      <t>иных непрограммных мероприятий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органа местного самоуправления Лысогорского сельского поселения (Расходы на выплату персоналу государственных (муниципальных) органов)</t>
    </r>
  </si>
  <si>
    <r>
      <t>Расходы на обеспечение функций Собрания депутатов Лысогорского сельского поселения</t>
    </r>
    <r>
      <rPr>
        <sz val="12"/>
        <color rgb="FF000000"/>
        <rFont val="Times New Roman"/>
        <family val="1"/>
        <charset val="204"/>
      </rPr>
      <t xml:space="preserve"> в рамках </t>
    </r>
    <r>
      <rPr>
        <sz val="12"/>
        <color theme="1"/>
        <rFont val="Times New Roman"/>
        <family val="1"/>
        <charset val="204"/>
      </rPr>
      <t>иных непрограммных мероприятий</t>
    </r>
    <r>
      <rPr>
        <sz val="12"/>
        <color rgb="FF00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органа местного самоуправления Лысогорского сельского поселения (Уплата налогов, сборов и иных платежей)</t>
    </r>
  </si>
  <si>
    <t>0,5</t>
  </si>
  <si>
    <t>Приложение 10</t>
  </si>
  <si>
    <t xml:space="preserve">Лысогорского сельского поселения </t>
  </si>
  <si>
    <t>Распределение бюджетных ассигнований по целевым статьям (муниципальным программам Лысогорского сельского поселения и непрограммным направлениям деятельности), группам и подгруппам видов расходов, разделам, подразделам классификации  расходов бюджетов на  2021  год и на плановый период 2022-2023 годов</t>
  </si>
  <si>
    <t>ЦСР</t>
  </si>
  <si>
    <t>Рз</t>
  </si>
  <si>
    <t>Муниципальная программа Лысогорского сельского поселения «Доступная среда»</t>
  </si>
  <si>
    <t>71 0 00 00000</t>
  </si>
  <si>
    <r>
      <t xml:space="preserve">Подпрограмма  </t>
    </r>
    <r>
      <rPr>
        <b/>
        <sz val="12"/>
        <color theme="1"/>
        <rFont val="Times New Roman"/>
        <family val="1"/>
        <charset val="204"/>
      </rPr>
      <t>«Адаптация приоритетных объектов для беспрепятственного доступа и получения услуг инвалидами и другими маломобильными группами населения»</t>
    </r>
  </si>
  <si>
    <t>71 1 00 00000</t>
  </si>
  <si>
    <r>
      <t>Адаптация для инвалидов и других маломобильных групп населения</t>
    </r>
    <r>
      <rPr>
        <sz val="12"/>
        <color rgb="FF000000"/>
        <rFont val="Times New Roman"/>
        <family val="1"/>
        <charset val="204"/>
      </rPr>
      <t xml:space="preserve"> в рамках подпрограммы  </t>
    </r>
    <r>
      <rPr>
        <sz val="12"/>
        <color theme="1"/>
        <rFont val="Times New Roman"/>
        <family val="1"/>
        <charset val="204"/>
      </rPr>
      <t xml:space="preserve">«Адаптация приоритетных объектов для беспрепятственного доступа и получения услуг инвалидами и другими маломобильными группами населения» </t>
    </r>
    <r>
      <rPr>
        <sz val="12"/>
        <color rgb="FF000000"/>
        <rFont val="Times New Roman"/>
        <family val="1"/>
        <charset val="204"/>
      </rPr>
      <t xml:space="preserve">муниципальной программы Лысогорского сельского поселения «Доступная среда» </t>
    </r>
    <r>
      <rPr>
        <sz val="12"/>
        <color theme="1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</si>
  <si>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>Подпрограмма «Социальная интеграция инвалидов и других маломобильных групп населения в общество»</t>
  </si>
  <si>
    <t>71 2 00 00000</t>
  </si>
  <si>
    <t>Организация совещаний, семинаров, « круглых столов», спортивных праздников, мероприятий по проблемам инвалидов и инвалидности в рамках подпрограммы «Социальная интеграция инвалидов и других маломобильных групп населения в общество» муниципальной программы Лысогорского сельского поселения «Доступная среда» (Иные закупки товаров, работ и услуг для обеспечения государственных (муниципальных) нужд)</t>
  </si>
  <si>
    <t>Муниципальная программа Лысогорского сельского поселения « Обеспечение качественными жилищно-коммунальными услугами населения Лысогорского сельского поселения»</t>
  </si>
  <si>
    <t>72 0 00  00000</t>
  </si>
  <si>
    <t>2142,0</t>
  </si>
  <si>
    <t>828,9</t>
  </si>
  <si>
    <t>1238,7</t>
  </si>
  <si>
    <t>Подпрограмма «Содержание объектов коммунального хозяйства Лысогорского сельского поселения»</t>
  </si>
  <si>
    <t>72 1 00 00000</t>
  </si>
  <si>
    <r>
      <t xml:space="preserve">Расходы на содержание   газопроводов </t>
    </r>
    <r>
      <rPr>
        <sz val="12"/>
        <color rgb="FF000000"/>
        <rFont val="Times New Roman"/>
        <family val="1"/>
        <charset val="204"/>
      </rPr>
      <t xml:space="preserve">в рамках подпрограммы «Создание условий для обеспечение качественными коммунальными услугами населения Лысогорского </t>
    </r>
    <r>
      <rPr>
        <sz val="12"/>
        <color theme="1"/>
        <rFont val="Times New Roman"/>
        <family val="1"/>
        <charset val="204"/>
      </rPr>
      <t>сельского поселения</t>
    </r>
    <r>
      <rPr>
        <sz val="12"/>
        <color rgb="FF000000"/>
        <rFont val="Times New Roman"/>
        <family val="1"/>
        <charset val="204"/>
      </rPr>
      <t>» муниципальной программы Лысогорского сельского поселения «Обеспечение качественными жилищно-коммунальными услугами населения Лысогорского сельского поселения»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</si>
  <si>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Подпрограмма «Содержание объектов благоустройства Лысогорского сельского поселения»</t>
  </si>
  <si>
    <t>72 2  00 00000</t>
  </si>
  <si>
    <t>1936,0</t>
  </si>
  <si>
    <t>778,9</t>
  </si>
  <si>
    <t>1088,7</t>
  </si>
  <si>
    <r>
      <t xml:space="preserve"> Расходы на реализацию мероприятий по содержанию мест захоронения</t>
    </r>
    <r>
      <rPr>
        <sz val="12"/>
        <color rgb="FF000000"/>
        <rFont val="Times New Roman"/>
        <family val="1"/>
        <charset val="204"/>
      </rPr>
      <t xml:space="preserve"> в рамках подпрограммы «Содержание объектов благоустройства Лысогорского сельского поселения» муниципальной программы Лысогорского сельского поселения «Обеспечение качественными жилищно-коммунальными услугами населения Лысогорского сельского поселения»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</si>
  <si>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r>
      <t>Расходы на реализацию мероприятий по содержанию объектов озеленения и благоустройства</t>
    </r>
    <r>
      <rPr>
        <sz val="12"/>
        <color rgb="FF000000"/>
        <rFont val="Times New Roman"/>
        <family val="1"/>
        <charset val="204"/>
      </rPr>
      <t xml:space="preserve"> в рамках подпрограммы «Содержание объектов благоустройства Лысогорского сельского поселения» муниципальной программы Лысогорского сельского поселения «Обеспечение качественными жилищно-коммунальными услугами населения Лысогорского сельского поселения»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</si>
  <si>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r>
      <t xml:space="preserve"> М</t>
    </r>
    <r>
      <rPr>
        <sz val="12"/>
        <color theme="1"/>
        <rFont val="Times New Roman"/>
        <family val="1"/>
        <charset val="204"/>
      </rPr>
      <t>ероприятия по содержанию и оплате за электроэнергию уличного освещения</t>
    </r>
    <r>
      <rPr>
        <sz val="12"/>
        <color rgb="FF000000"/>
        <rFont val="Times New Roman"/>
        <family val="1"/>
        <charset val="204"/>
      </rPr>
      <t xml:space="preserve"> в рамках подпрограммы «Содержание объектов благоустройства Лысогорского сельского поселения» муниципальной программы Лысогорского сельского поселения «Обеспечение качественными жилищно-коммунальными услугами населения Лысогорского сельского поселения»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</si>
  <si>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72 2 00 03550</t>
  </si>
  <si>
    <t>Муниципальная программа Лысогорского сельского поселения «Обеспечение общественного порядка и противодействие преступности»</t>
  </si>
  <si>
    <t>74 0 00 00000</t>
  </si>
  <si>
    <t>Подпрограмма «Противодействие коррупции в Лысогорском сельском поселении»</t>
  </si>
  <si>
    <t>74 1 00 00000</t>
  </si>
  <si>
    <t>Подпрограмма «Комплексные меры противодействия злоупотреблению наркотиками и их незаконному обороту»</t>
  </si>
  <si>
    <t>74 3 00 00000</t>
  </si>
  <si>
    <t>Муниципальная программа Лысогорского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</si>
  <si>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75 0 00 00000</t>
  </si>
  <si>
    <t>22,0</t>
  </si>
  <si>
    <t>Подпрограмма «Пожарная безопасность»</t>
  </si>
  <si>
    <t>75 1 00 00000</t>
  </si>
  <si>
    <r>
      <t xml:space="preserve">Подпрограмма </t>
    </r>
    <r>
      <rPr>
        <b/>
        <sz val="12"/>
        <color rgb="FF000000"/>
        <rFont val="Times New Roman"/>
        <family val="1"/>
        <charset val="204"/>
      </rPr>
      <t>«Защита  населения и территории от чрезвычайных ситуаций»</t>
    </r>
  </si>
  <si>
    <t>75 2 00 00000</t>
  </si>
  <si>
    <r>
      <t>Мероприятия по осуществлению функций по обеспечению предупреждения и ликвидации последствий чрезвычайных ситуаций на территории Лысогорского сельского поселения</t>
    </r>
    <r>
      <rPr>
        <sz val="12"/>
        <color rgb="FF000000"/>
        <rFont val="Times New Roman"/>
        <family val="1"/>
        <charset val="204"/>
      </rPr>
      <t xml:space="preserve"> в рамках подпрограммы «Защита  населения и территории от чрезвычайных ситуаций» муниципальной программы </t>
    </r>
    <r>
      <rPr>
        <sz val="12"/>
        <color theme="1"/>
        <rFont val="Times New Roman"/>
        <family val="1"/>
        <charset val="204"/>
      </rPr>
      <t xml:space="preserve">«Защита населения и территории от чрезвычайных ситуаций, обеспечение пожарной безопасности и безопасности людей на водных объектах» </t>
    </r>
  </si>
  <si>
    <t>(Иные закупки товаров, работ и услуг для обеспечения государственных (муниципальных) нужд)</t>
  </si>
  <si>
    <t>Подпрограмма «Обеспечение безопасности людей на водных объектах»</t>
  </si>
  <si>
    <t>75 3 00 00000</t>
  </si>
  <si>
    <t>Муниципальная программа Лысогорского сельского поселения «Развитие культуры »</t>
  </si>
  <si>
    <t>11 0 00 00000</t>
  </si>
  <si>
    <t>Подпрограмма «Развитие народного творчества и организация досуга населения»</t>
  </si>
  <si>
    <t>111 00 00000</t>
  </si>
  <si>
    <r>
      <t xml:space="preserve">Субсидия на восстановление (ремонт, реставрация, благоустройство) воинских захоронений в рамках </t>
    </r>
    <r>
      <rPr>
        <sz val="12"/>
        <color theme="1"/>
        <rFont val="Times New Roman"/>
        <family val="1"/>
        <charset val="204"/>
      </rPr>
      <t xml:space="preserve">«Развитие народного творчества и организация досуга населения» </t>
    </r>
    <r>
      <rPr>
        <sz val="12"/>
        <color rgb="FF000000"/>
        <rFont val="Times New Roman"/>
        <family val="1"/>
        <charset val="204"/>
      </rPr>
      <t xml:space="preserve">муниципальной программы  Лысогорского сельского поселения «Развитие культуры »  </t>
    </r>
    <r>
      <rPr>
        <sz val="12"/>
        <color theme="1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  <r>
      <rPr>
        <sz val="12"/>
        <color rgb="FF000000"/>
        <rFont val="Times New Roman"/>
        <family val="1"/>
        <charset val="204"/>
      </rPr>
      <t xml:space="preserve"> </t>
    </r>
  </si>
  <si>
    <r>
      <t xml:space="preserve">Иные межбюджетные трансферты,  передаваемые  другим бюджетам бюджетной системы Российской Федерации , </t>
    </r>
    <r>
      <rPr>
        <sz val="12"/>
        <color rgb="FF00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на организацию досуга и обеспечение жителей поселения услугами организаций культуры</t>
    </r>
    <r>
      <rPr>
        <sz val="12"/>
        <color rgb="FF000000"/>
        <rFont val="Times New Roman"/>
        <family val="1"/>
        <charset val="204"/>
      </rPr>
      <t xml:space="preserve">  в рамках подпрограммы </t>
    </r>
    <r>
      <rPr>
        <sz val="12"/>
        <color theme="1"/>
        <rFont val="Times New Roman"/>
        <family val="1"/>
        <charset val="204"/>
      </rPr>
      <t xml:space="preserve">«Развитие народного творчества и организация досуга населения» </t>
    </r>
    <r>
      <rPr>
        <sz val="12"/>
        <color rgb="FF000000"/>
        <rFont val="Times New Roman"/>
        <family val="1"/>
        <charset val="204"/>
      </rPr>
      <t>муниципальной программы  Лысогорского сельского поселения «Развитие культуры » (</t>
    </r>
    <r>
      <rPr>
        <sz val="12"/>
        <color theme="1"/>
        <rFont val="Times New Roman"/>
        <family val="1"/>
        <charset val="204"/>
      </rPr>
      <t>Иные межбюджетные трансферты)</t>
    </r>
    <r>
      <rPr>
        <sz val="12"/>
        <color rgb="FF00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</t>
    </r>
  </si>
  <si>
    <t>Муниципальная программа Лысогорского сельского поселения «Охрана окружающей среды и рациональное природопользование»</t>
  </si>
  <si>
    <t>77 0 00 00000</t>
  </si>
  <si>
    <t>Подпрограмма «Охрана окружающей среды в Лысогорском сельском поселении»</t>
  </si>
  <si>
    <t>77 1 00 00000</t>
  </si>
  <si>
    <r>
      <t>Расходы на о</t>
    </r>
    <r>
      <rPr>
        <sz val="12"/>
        <color theme="1"/>
        <rFont val="Times New Roman"/>
        <family val="1"/>
        <charset val="204"/>
      </rPr>
      <t>беспечение экологической безопасности и качества окружающей среды в рамках подпрограммы «Охрана окружающей среды в Лысогорском сельском поселении» муниципальной программы Лысогорского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  </r>
  </si>
  <si>
    <t>Муниципальная программа Лысогорского сельского поселения «Развитие физической культуры и спорта»</t>
  </si>
  <si>
    <t>78 0 00 00000</t>
  </si>
  <si>
    <t>Подпрограмма «Развитие физической культуры и массового спорта Лысогорского сельского поселения»</t>
  </si>
  <si>
    <t>78 1 00 00000</t>
  </si>
  <si>
    <t>Муниципальная программа Лысогорского сельского поселения «Информационное общество»</t>
  </si>
  <si>
    <t>79 0 00 00000</t>
  </si>
  <si>
    <t>171,2</t>
  </si>
  <si>
    <t>93,5</t>
  </si>
  <si>
    <t>Подпрограмма «Развитие информационных технологий»</t>
  </si>
  <si>
    <t>79 1 00 00000</t>
  </si>
  <si>
    <r>
      <t xml:space="preserve">Создание и развитие информационной и телекоммуникационной инфраструктуры </t>
    </r>
    <r>
      <rPr>
        <sz val="12"/>
        <color rgb="FF000000"/>
        <rFont val="Times New Roman"/>
        <family val="1"/>
        <charset val="204"/>
      </rPr>
      <t>в рамках подпрограммы «Развитие информационных технологий»</t>
    </r>
    <r>
      <rPr>
        <sz val="12"/>
        <color theme="1"/>
        <rFont val="Times New Roman"/>
        <family val="1"/>
        <charset val="204"/>
      </rPr>
      <t xml:space="preserve"> муниципальной программы Лысогорского сельского поселения</t>
    </r>
    <r>
      <rPr>
        <sz val="12"/>
        <color rgb="FF000000"/>
        <rFont val="Times New Roman"/>
        <family val="1"/>
        <charset val="204"/>
      </rPr>
      <t xml:space="preserve"> «Информационное общество» </t>
    </r>
    <r>
      <rPr>
        <sz val="12"/>
        <color theme="1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</si>
  <si>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>Муниципальная программа Лысогорского сельского поселения «Энергоэффективность и развитие энергетики»</t>
  </si>
  <si>
    <t>81 0 00 00000</t>
  </si>
  <si>
    <t>Подпрограмма «Энергосбережение и повышение энергетической эффективности»</t>
  </si>
  <si>
    <t>81 1 00 00000</t>
  </si>
  <si>
    <t>Муниципальная программа Лысогорского сельского поселения «Муниципальная политика»</t>
  </si>
  <si>
    <t>82 0 00 00000</t>
  </si>
  <si>
    <t>5891,9</t>
  </si>
  <si>
    <t>5921,7</t>
  </si>
  <si>
    <t>6021,7</t>
  </si>
  <si>
    <t>Подпрограмма «Развитие муниципального управления и  муниципальной службы в Лысогорском сельском поселении»</t>
  </si>
  <si>
    <t>82 1 00 00000</t>
  </si>
  <si>
    <t>Развитие системы подготовки кадров для  муниципальной службы, дополнительного профессионального образования  муниципальных служащих в рамках подпрограммы «Развитие муниципального управления и муниципальной службы в Лысогорском сельском поселении» муниципальной программы Лысогорского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</si>
  <si>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Подпрограмма «Обеспечение реализации муниципальной программы Лысогорского сельского поселения «Муниципальная политика»</t>
  </si>
  <si>
    <t>82 2 00 00000</t>
  </si>
  <si>
    <t>5871,9</t>
  </si>
  <si>
    <t>5916,7</t>
  </si>
  <si>
    <t>6016,7</t>
  </si>
  <si>
    <t>Расходы на выплаты по оплате труда  руководства и работников Администрации Лысогорского сельского поселения в рамках подпрограммы «Обеспечение реализации муниципальной программы Лысогорского сельского поселения «Муниципальная политика» муниципальной программы Лысогорского сельского поселения «Муниципальная политика» (Расходы на выплату персоналу государственных (муниципальных) органов</t>
  </si>
  <si>
    <t>Расходы на обеспечение функций Администрации Лысогорского сельского поселения в рамках подпрограммы «Обеспечение реализации муниципальной программы Лысогорского сельского поселения «Муниципальная политика» муниципальной программы Лысогорского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</si>
  <si>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82 2 00 88880</t>
  </si>
  <si>
    <r>
      <t xml:space="preserve">Муниципальная программа «Формирование комфортной  городской среды  </t>
    </r>
    <r>
      <rPr>
        <b/>
        <sz val="12"/>
        <color theme="1"/>
        <rFont val="Times New Roman"/>
        <family val="1"/>
        <charset val="204"/>
      </rPr>
      <t>Лысогорского</t>
    </r>
    <r>
      <rPr>
        <b/>
        <sz val="12"/>
        <color rgb="FF000000"/>
        <rFont val="Times New Roman"/>
        <family val="1"/>
        <charset val="204"/>
      </rPr>
      <t xml:space="preserve">  сельского поселения Куйбышевского района Ростовской области» </t>
    </r>
  </si>
  <si>
    <t>22 0 00 00000</t>
  </si>
  <si>
    <t>Подпрограмма «Благоустройство общественных территорий Лысогорского сельского поселения»</t>
  </si>
  <si>
    <t>22 1 00 0000</t>
  </si>
  <si>
    <t>Итого по муниципальным программам</t>
  </si>
  <si>
    <t>13729,2</t>
  </si>
  <si>
    <t>7956,5</t>
  </si>
  <si>
    <t>8706,3</t>
  </si>
  <si>
    <t>Непрограммные расходы</t>
  </si>
  <si>
    <t>Непрограммные расходы регионального бюджета</t>
  </si>
  <si>
    <r>
      <t>Субвенция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Правительства Ростовской области</t>
    </r>
    <r>
      <rPr>
        <sz val="12"/>
        <color theme="1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 </t>
    </r>
  </si>
  <si>
    <t>Всего непрограммные расходы регионального бюджета</t>
  </si>
  <si>
    <t>Реализация функций органа местного самоуправления Лысогорского сельского поселения</t>
  </si>
  <si>
    <t>99 0 00 00000</t>
  </si>
  <si>
    <t xml:space="preserve">Иные непрограммные мероприятия </t>
  </si>
  <si>
    <t>99 9 00 00000</t>
  </si>
  <si>
    <t>Расходы на выплаты по оплате труда работников Собрания депутатов Лысогорского сельского поселения в рамках иных непрграммных мероприятий органа местного самоуправления Лысогорского сельского поселения (Расходы на выплату персоналу государственных (муниципальных) органов</t>
  </si>
  <si>
    <t>Расходы на обеспечение функций Собрания депутатов Лысогорского сельского поселения в рамках иных непрграммных мероприятий органа местного самоуправления Лысогорского сельского поселения (Иные закупки товаров, работ и услуг для обеспечения государственных (муниципальных) нужд)</t>
  </si>
  <si>
    <t>Всего непрограммные расходы местного бюджета</t>
  </si>
  <si>
    <t>552,1</t>
  </si>
  <si>
    <t>1236,3</t>
  </si>
  <si>
    <t>909,0</t>
  </si>
  <si>
    <t>Приложение 11</t>
  </si>
  <si>
    <t>Распределение субвенции, предоставляемых в 2021 году и плановом периоде 2022 и 2023 годов  бюджету Лысогорского сельского поселения Куйбышевского района</t>
  </si>
  <si>
    <t>№ п/п</t>
  </si>
  <si>
    <t>Наименование субвенции</t>
  </si>
  <si>
    <t>Классификация доходов</t>
  </si>
  <si>
    <t>Классификация расходов</t>
  </si>
  <si>
    <t>Сумма</t>
  </si>
  <si>
    <t>Субвенции, всего</t>
  </si>
  <si>
    <r>
      <t>Раздел 0100 «Общественные вопросы</t>
    </r>
    <r>
      <rPr>
        <b/>
        <sz val="12"/>
        <color theme="1"/>
        <rFont val="Times New Roman"/>
        <family val="1"/>
        <charset val="204"/>
      </rPr>
      <t>»</t>
    </r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</si>
  <si>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</t>
  </si>
  <si>
    <t>951 2 02 30024 10 0000 151</t>
  </si>
  <si>
    <t>951 01 04 89 9 00 72390 240</t>
  </si>
  <si>
    <t>Раздел 0200 Национальная оборона</t>
  </si>
  <si>
    <t>Субвенции на осуществление первичного воинского учета на территориях, где отсутствуют военные комиссариаты</t>
  </si>
  <si>
    <t>951 2 02 35118 10 0000 110</t>
  </si>
  <si>
    <t>951 02 03 89 9 00 51180 120</t>
  </si>
  <si>
    <t>Приложение 12</t>
  </si>
  <si>
    <t xml:space="preserve">Межбюджетные трансферты, выделяемые из местного бюджета на финансирование расходов, связанных с передачей полномочий органам местного самоуправления муниципального района на 2021 -2023  годы       </t>
  </si>
  <si>
    <r>
      <t xml:space="preserve"> </t>
    </r>
    <r>
      <rPr>
        <sz val="12"/>
        <color rgb="FF000000"/>
        <rFont val="Times New Roman"/>
        <family val="1"/>
        <charset val="204"/>
      </rPr>
      <t>(тыс. рублей</t>
    </r>
    <r>
      <rPr>
        <b/>
        <sz val="12"/>
        <color rgb="FF000000"/>
        <rFont val="Times New Roman"/>
        <family val="1"/>
        <charset val="204"/>
      </rPr>
      <t>)</t>
    </r>
  </si>
  <si>
    <t>Наименование передаваемого полномочия</t>
  </si>
  <si>
    <t>Сумма расходов</t>
  </si>
  <si>
    <t>2021  год</t>
  </si>
  <si>
    <t xml:space="preserve">Расходы на организацию досуга и обеспечение жителей поселения услугами организаций культуры </t>
  </si>
  <si>
    <t>Организация ритуальных услуг</t>
  </si>
  <si>
    <t>Осуществление внутреннего муниципального финансового контроля</t>
  </si>
  <si>
    <t>5037,5</t>
  </si>
  <si>
    <t>1037,5</t>
  </si>
  <si>
    <t>1237,5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</si>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</sst>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419]#,##0.00"/>
    <numFmt numFmtId="165" formatCode="[$-419]General"/>
    <numFmt numFmtId="166" formatCode="#,##0.00&quot; &quot;[$руб.-419];[Red]&quot;-&quot;#,##0.00&quot; &quot;[$руб.-419]"/>
    <numFmt numFmtId="171" formatCode="#,##0.0"/>
    <numFmt numFmtId="172" formatCode="0.0"/>
  </numFmts>
  <fonts count="29" x14ac:knownFonts="1">
    <font>
      <sz val="11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6">
    <xf numFmtId="0" fontId="0" fillId="0" borderId="0"/>
    <xf numFmtId="165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</cellStyleXfs>
  <cellXfs count="376">
    <xf numFmtId="0" fontId="0" fillId="0" borderId="0" xfId="0"/>
    <xf numFmtId="165" fontId="4" fillId="0" borderId="0" xfId="1" applyFont="1" applyAlignment="1">
      <alignment vertical="center" wrapText="1"/>
    </xf>
    <xf numFmtId="165" fontId="1" fillId="0" borderId="0" xfId="1" applyAlignment="1">
      <alignment wrapText="1"/>
    </xf>
    <xf numFmtId="164" fontId="1" fillId="0" borderId="0" xfId="1" applyNumberFormat="1" applyAlignment="1">
      <alignment wrapText="1"/>
    </xf>
    <xf numFmtId="165" fontId="5" fillId="0" borderId="0" xfId="1" applyFont="1" applyAlignment="1">
      <alignment horizontal="center" vertical="center" wrapText="1"/>
    </xf>
    <xf numFmtId="165" fontId="4" fillId="0" borderId="1" xfId="1" applyFont="1" applyBorder="1" applyAlignment="1">
      <alignment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>
      <alignment horizontal="center" vertical="center" wrapText="1"/>
    </xf>
    <xf numFmtId="165" fontId="4" fillId="0" borderId="2" xfId="1" applyFont="1" applyBorder="1" applyAlignment="1">
      <alignment horizontal="center" vertical="center" wrapText="1"/>
    </xf>
    <xf numFmtId="165" fontId="4" fillId="0" borderId="3" xfId="1" applyFont="1" applyBorder="1" applyAlignment="1">
      <alignment horizontal="center" vertical="center" wrapText="1"/>
    </xf>
    <xf numFmtId="165" fontId="6" fillId="0" borderId="4" xfId="1" applyFont="1" applyBorder="1" applyAlignment="1">
      <alignment vertical="center" wrapText="1"/>
    </xf>
    <xf numFmtId="164" fontId="6" fillId="0" borderId="5" xfId="1" applyNumberFormat="1" applyFont="1" applyBorder="1" applyAlignment="1">
      <alignment horizontal="center" vertical="center" wrapText="1"/>
    </xf>
    <xf numFmtId="165" fontId="6" fillId="0" borderId="5" xfId="1" applyFont="1" applyBorder="1" applyAlignment="1">
      <alignment horizontal="center" vertical="center" wrapText="1"/>
    </xf>
    <xf numFmtId="165" fontId="6" fillId="0" borderId="0" xfId="1" applyFont="1" applyAlignment="1">
      <alignment horizontal="center" vertical="center" wrapText="1"/>
    </xf>
    <xf numFmtId="165" fontId="6" fillId="2" borderId="1" xfId="1" applyFont="1" applyFill="1" applyBorder="1" applyAlignment="1">
      <alignment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165" fontId="6" fillId="2" borderId="2" xfId="1" applyFont="1" applyFill="1" applyBorder="1" applyAlignment="1">
      <alignment horizontal="center" vertical="center" wrapText="1"/>
    </xf>
    <xf numFmtId="165" fontId="6" fillId="2" borderId="3" xfId="1" applyFont="1" applyFill="1" applyBorder="1" applyAlignment="1">
      <alignment horizontal="center" vertical="center" wrapText="1"/>
    </xf>
    <xf numFmtId="165" fontId="6" fillId="0" borderId="6" xfId="1" applyFont="1" applyBorder="1" applyAlignment="1">
      <alignment vertical="center" wrapText="1"/>
    </xf>
    <xf numFmtId="164" fontId="6" fillId="0" borderId="7" xfId="1" applyNumberFormat="1" applyFont="1" applyBorder="1" applyAlignment="1">
      <alignment horizontal="center" vertical="center" wrapText="1"/>
    </xf>
    <xf numFmtId="165" fontId="6" fillId="0" borderId="7" xfId="1" applyFont="1" applyBorder="1" applyAlignment="1">
      <alignment horizontal="center" vertical="center" wrapText="1"/>
    </xf>
    <xf numFmtId="165" fontId="6" fillId="0" borderId="8" xfId="1" applyFont="1" applyBorder="1" applyAlignment="1">
      <alignment horizontal="center" vertical="center" wrapText="1"/>
    </xf>
    <xf numFmtId="165" fontId="4" fillId="0" borderId="6" xfId="1" applyFont="1" applyBorder="1" applyAlignment="1">
      <alignment vertical="center" wrapText="1"/>
    </xf>
    <xf numFmtId="164" fontId="4" fillId="0" borderId="7" xfId="1" applyNumberFormat="1" applyFont="1" applyBorder="1" applyAlignment="1">
      <alignment horizontal="center" vertical="center" wrapText="1"/>
    </xf>
    <xf numFmtId="164" fontId="4" fillId="0" borderId="8" xfId="1" applyNumberFormat="1" applyFont="1" applyBorder="1" applyAlignment="1">
      <alignment horizontal="center" vertical="center" wrapText="1"/>
    </xf>
    <xf numFmtId="165" fontId="4" fillId="0" borderId="7" xfId="1" applyFont="1" applyBorder="1" applyAlignment="1">
      <alignment horizontal="center" vertical="center" wrapText="1"/>
    </xf>
    <xf numFmtId="165" fontId="4" fillId="0" borderId="8" xfId="1" applyFont="1" applyBorder="1" applyAlignment="1">
      <alignment horizontal="center" vertical="center" wrapText="1"/>
    </xf>
    <xf numFmtId="165" fontId="1" fillId="0" borderId="0" xfId="1" applyFont="1" applyAlignment="1">
      <alignment wrapText="1"/>
    </xf>
    <xf numFmtId="165" fontId="6" fillId="0" borderId="2" xfId="1" applyFont="1" applyBorder="1" applyAlignment="1">
      <alignment horizontal="center" vertical="center" wrapText="1"/>
    </xf>
    <xf numFmtId="165" fontId="7" fillId="0" borderId="0" xfId="1" applyFont="1" applyAlignment="1">
      <alignment wrapText="1"/>
    </xf>
    <xf numFmtId="165" fontId="6" fillId="0" borderId="6" xfId="1" applyFont="1" applyBorder="1" applyAlignment="1">
      <alignment horizontal="justify" vertical="center" wrapText="1"/>
    </xf>
    <xf numFmtId="165" fontId="4" fillId="0" borderId="6" xfId="1" applyFont="1" applyBorder="1" applyAlignment="1">
      <alignment horizontal="justify" vertical="center" wrapText="1"/>
    </xf>
    <xf numFmtId="165" fontId="6" fillId="0" borderId="8" xfId="1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165" fontId="4" fillId="0" borderId="8" xfId="1" applyFont="1" applyBorder="1" applyAlignment="1">
      <alignment horizontal="right" vertical="center"/>
    </xf>
    <xf numFmtId="0" fontId="0" fillId="0" borderId="8" xfId="0" applyBorder="1" applyAlignment="1">
      <alignment horizontal="right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165" fontId="9" fillId="0" borderId="0" xfId="1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6" fillId="0" borderId="0" xfId="0" applyFont="1" applyAlignment="1">
      <alignment horizontal="right" vertical="center" wrapText="1"/>
    </xf>
    <xf numFmtId="0" fontId="6" fillId="0" borderId="9" xfId="0" applyFont="1" applyBorder="1" applyAlignment="1">
      <alignment horizontal="right" vertical="center"/>
    </xf>
    <xf numFmtId="0" fontId="0" fillId="0" borderId="9" xfId="0" applyBorder="1" applyAlignment="1">
      <alignment horizontal="right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vertical="center" wrapText="1"/>
    </xf>
    <xf numFmtId="0" fontId="13" fillId="0" borderId="0" xfId="0" applyFont="1" applyAlignment="1">
      <alignment horizontal="justify" vertical="center" wrapText="1"/>
    </xf>
    <xf numFmtId="0" fontId="0" fillId="0" borderId="0" xfId="0" applyFont="1" applyAlignment="1">
      <alignment horizontal="right" wrapText="1"/>
    </xf>
    <xf numFmtId="0" fontId="11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0" fontId="13" fillId="0" borderId="0" xfId="0" applyFont="1" applyAlignment="1">
      <alignment horizontal="left" vertical="center" indent="1"/>
    </xf>
    <xf numFmtId="0" fontId="0" fillId="0" borderId="0" xfId="0" applyAlignment="1"/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16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18" xfId="0" applyBorder="1" applyAlignment="1">
      <alignment wrapText="1"/>
    </xf>
    <xf numFmtId="0" fontId="4" fillId="0" borderId="18" xfId="0" applyFont="1" applyBorder="1" applyAlignment="1">
      <alignment horizontal="right" vertical="center" wrapText="1"/>
    </xf>
    <xf numFmtId="0" fontId="0" fillId="0" borderId="18" xfId="0" applyBorder="1" applyAlignment="1">
      <alignment horizontal="right" wrapText="1"/>
    </xf>
    <xf numFmtId="0" fontId="13" fillId="0" borderId="24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vertical="top" wrapText="1"/>
    </xf>
    <xf numFmtId="0" fontId="16" fillId="0" borderId="0" xfId="0" applyFont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justify" vertical="center" wrapText="1"/>
    </xf>
    <xf numFmtId="0" fontId="13" fillId="0" borderId="29" xfId="0" applyFont="1" applyBorder="1" applyAlignment="1">
      <alignment horizontal="justify" vertical="center" wrapText="1"/>
    </xf>
    <xf numFmtId="0" fontId="13" fillId="0" borderId="28" xfId="0" applyFont="1" applyBorder="1" applyAlignment="1">
      <alignment vertical="center" wrapText="1"/>
    </xf>
    <xf numFmtId="0" fontId="4" fillId="0" borderId="2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9" xfId="0" applyFont="1" applyBorder="1" applyAlignment="1">
      <alignment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3" fillId="0" borderId="32" xfId="0" applyFont="1" applyBorder="1" applyAlignment="1">
      <alignment vertical="center" wrapText="1"/>
    </xf>
    <xf numFmtId="0" fontId="13" fillId="0" borderId="33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justify" vertical="center" wrapText="1"/>
    </xf>
    <xf numFmtId="0" fontId="13" fillId="0" borderId="28" xfId="0" applyFont="1" applyBorder="1" applyAlignment="1">
      <alignment horizontal="justify" vertical="center" wrapText="1"/>
    </xf>
    <xf numFmtId="0" fontId="4" fillId="0" borderId="10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4" fillId="0" borderId="35" xfId="0" applyFont="1" applyBorder="1" applyAlignment="1">
      <alignment vertical="center" wrapText="1"/>
    </xf>
    <xf numFmtId="0" fontId="4" fillId="0" borderId="36" xfId="0" applyFont="1" applyBorder="1" applyAlignment="1">
      <alignment vertical="center" wrapText="1"/>
    </xf>
    <xf numFmtId="0" fontId="4" fillId="0" borderId="37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34" xfId="0" applyFont="1" applyBorder="1" applyAlignment="1">
      <alignment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justify" vertical="center" wrapText="1"/>
    </xf>
    <xf numFmtId="0" fontId="13" fillId="0" borderId="28" xfId="0" applyFont="1" applyBorder="1" applyAlignment="1">
      <alignment horizontal="justify" vertical="center" wrapText="1"/>
    </xf>
    <xf numFmtId="0" fontId="13" fillId="0" borderId="30" xfId="0" applyFont="1" applyBorder="1" applyAlignment="1">
      <alignment horizontal="justify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0" fillId="0" borderId="26" xfId="0" applyBorder="1" applyAlignment="1">
      <alignment wrapText="1"/>
    </xf>
    <xf numFmtId="0" fontId="0" fillId="0" borderId="27" xfId="0" applyBorder="1" applyAlignment="1">
      <alignment wrapText="1"/>
    </xf>
    <xf numFmtId="0" fontId="6" fillId="0" borderId="0" xfId="0" applyFont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right" wrapText="1"/>
    </xf>
    <xf numFmtId="0" fontId="13" fillId="0" borderId="37" xfId="0" applyFont="1" applyBorder="1" applyAlignment="1">
      <alignment vertical="center" wrapText="1"/>
    </xf>
    <xf numFmtId="0" fontId="13" fillId="0" borderId="29" xfId="0" applyFont="1" applyBorder="1" applyAlignment="1">
      <alignment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justify" vertical="center" wrapText="1"/>
    </xf>
    <xf numFmtId="0" fontId="13" fillId="0" borderId="40" xfId="0" applyFont="1" applyBorder="1" applyAlignment="1">
      <alignment horizontal="justify" vertical="center" wrapText="1"/>
    </xf>
    <xf numFmtId="0" fontId="13" fillId="0" borderId="38" xfId="0" applyFont="1" applyBorder="1" applyAlignment="1">
      <alignment horizontal="justify" vertical="center" wrapText="1"/>
    </xf>
    <xf numFmtId="0" fontId="4" fillId="0" borderId="39" xfId="0" applyFont="1" applyBorder="1" applyAlignment="1">
      <alignment vertical="center" wrapText="1"/>
    </xf>
    <xf numFmtId="0" fontId="4" fillId="0" borderId="40" xfId="0" applyFont="1" applyBorder="1" applyAlignment="1">
      <alignment vertical="center" wrapText="1"/>
    </xf>
    <xf numFmtId="0" fontId="0" fillId="0" borderId="41" xfId="0" applyBorder="1" applyAlignment="1">
      <alignment wrapText="1"/>
    </xf>
    <xf numFmtId="0" fontId="13" fillId="0" borderId="37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42" xfId="0" applyFont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13" fillId="0" borderId="43" xfId="0" applyFont="1" applyBorder="1" applyAlignment="1">
      <alignment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17" xfId="0" applyFont="1" applyBorder="1" applyAlignment="1">
      <alignment vertical="center" wrapText="1"/>
    </xf>
    <xf numFmtId="0" fontId="4" fillId="0" borderId="17" xfId="0" applyFont="1" applyBorder="1" applyAlignment="1">
      <alignment horizontal="justify" vertical="center" wrapText="1"/>
    </xf>
    <xf numFmtId="0" fontId="13" fillId="0" borderId="22" xfId="0" applyFont="1" applyBorder="1" applyAlignment="1">
      <alignment vertical="center" wrapText="1"/>
    </xf>
    <xf numFmtId="0" fontId="13" fillId="0" borderId="24" xfId="0" applyFont="1" applyBorder="1" applyAlignment="1">
      <alignment vertical="center" wrapText="1"/>
    </xf>
    <xf numFmtId="0" fontId="13" fillId="0" borderId="25" xfId="0" applyFont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  <xf numFmtId="0" fontId="13" fillId="0" borderId="16" xfId="0" applyFont="1" applyBorder="1" applyAlignment="1">
      <alignment vertical="center" wrapText="1"/>
    </xf>
    <xf numFmtId="0" fontId="13" fillId="0" borderId="27" xfId="0" applyFont="1" applyBorder="1" applyAlignment="1">
      <alignment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3" fillId="0" borderId="17" xfId="0" applyFont="1" applyBorder="1" applyAlignment="1">
      <alignment horizontal="justify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0" xfId="0" applyAlignment="1">
      <alignment horizontal="right" shrinkToFit="1"/>
    </xf>
    <xf numFmtId="0" fontId="19" fillId="0" borderId="0" xfId="0" applyFont="1" applyAlignment="1">
      <alignment horizontal="right" vertical="center"/>
    </xf>
    <xf numFmtId="0" fontId="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8" fillId="0" borderId="0" xfId="0" applyFont="1" applyFill="1" applyAlignment="1">
      <alignment horizontal="right" vertical="center" wrapText="1"/>
    </xf>
    <xf numFmtId="0" fontId="13" fillId="0" borderId="0" xfId="0" applyFont="1" applyFill="1" applyAlignment="1">
      <alignment vertical="center" wrapText="1"/>
    </xf>
    <xf numFmtId="49" fontId="8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0" xfId="0" applyNumberForma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13" fillId="0" borderId="9" xfId="0" applyFont="1" applyFill="1" applyBorder="1" applyAlignment="1">
      <alignment horizontal="right" vertical="center" wrapText="1"/>
    </xf>
    <xf numFmtId="0" fontId="0" fillId="0" borderId="9" xfId="0" applyFill="1" applyBorder="1" applyAlignment="1">
      <alignment wrapText="1"/>
    </xf>
    <xf numFmtId="0" fontId="13" fillId="0" borderId="42" xfId="0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4" fontId="13" fillId="0" borderId="13" xfId="0" applyNumberFormat="1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16" fillId="0" borderId="28" xfId="0" applyFont="1" applyFill="1" applyBorder="1" applyAlignment="1">
      <alignment horizontal="left" vertical="center" wrapText="1"/>
    </xf>
    <xf numFmtId="49" fontId="16" fillId="0" borderId="29" xfId="0" applyNumberFormat="1" applyFont="1" applyFill="1" applyBorder="1" applyAlignment="1">
      <alignment horizontal="center" vertical="center" wrapText="1"/>
    </xf>
    <xf numFmtId="0" fontId="16" fillId="0" borderId="29" xfId="0" applyFont="1" applyFill="1" applyBorder="1" applyAlignment="1">
      <alignment horizontal="center" vertical="center" wrapText="1"/>
    </xf>
    <xf numFmtId="171" fontId="16" fillId="0" borderId="29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16" fillId="0" borderId="28" xfId="0" applyFont="1" applyFill="1" applyBorder="1" applyAlignment="1">
      <alignment vertical="center" wrapText="1"/>
    </xf>
    <xf numFmtId="4" fontId="16" fillId="0" borderId="29" xfId="0" applyNumberFormat="1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vertical="center" wrapText="1"/>
    </xf>
    <xf numFmtId="49" fontId="13" fillId="0" borderId="29" xfId="0" applyNumberFormat="1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 wrapText="1"/>
    </xf>
    <xf numFmtId="4" fontId="13" fillId="0" borderId="29" xfId="0" applyNumberFormat="1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vertical="center" wrapText="1"/>
    </xf>
    <xf numFmtId="49" fontId="13" fillId="0" borderId="40" xfId="0" applyNumberFormat="1" applyFont="1" applyFill="1" applyBorder="1" applyAlignment="1">
      <alignment horizontal="center" vertical="center" wrapText="1"/>
    </xf>
    <xf numFmtId="49" fontId="13" fillId="0" borderId="38" xfId="0" applyNumberFormat="1" applyFont="1" applyFill="1" applyBorder="1" applyAlignment="1">
      <alignment horizontal="center" vertical="center" wrapText="1"/>
    </xf>
    <xf numFmtId="0" fontId="13" fillId="0" borderId="38" xfId="0" applyFont="1" applyFill="1" applyBorder="1" applyAlignment="1">
      <alignment horizontal="center" vertical="center" wrapText="1"/>
    </xf>
    <xf numFmtId="4" fontId="13" fillId="0" borderId="38" xfId="0" applyNumberFormat="1" applyFont="1" applyFill="1" applyBorder="1" applyAlignment="1">
      <alignment horizontal="center" vertical="center" wrapText="1"/>
    </xf>
    <xf numFmtId="0" fontId="13" fillId="0" borderId="3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vertical="center" wrapText="1"/>
    </xf>
    <xf numFmtId="0" fontId="4" fillId="0" borderId="28" xfId="0" applyFont="1" applyFill="1" applyBorder="1" applyAlignment="1">
      <alignment horizontal="justify" vertical="center" wrapText="1"/>
    </xf>
    <xf numFmtId="0" fontId="13" fillId="0" borderId="28" xfId="0" applyFont="1" applyFill="1" applyBorder="1" applyAlignment="1">
      <alignment horizontal="justify" vertical="center" wrapText="1"/>
    </xf>
    <xf numFmtId="0" fontId="13" fillId="0" borderId="29" xfId="0" applyFont="1" applyFill="1" applyBorder="1" applyAlignment="1">
      <alignment horizontal="justify" vertical="center" wrapText="1"/>
    </xf>
    <xf numFmtId="0" fontId="13" fillId="0" borderId="38" xfId="0" applyFont="1" applyFill="1" applyBorder="1" applyAlignment="1">
      <alignment horizontal="justify" vertical="center" wrapText="1"/>
    </xf>
    <xf numFmtId="0" fontId="13" fillId="0" borderId="34" xfId="0" applyFont="1" applyFill="1" applyBorder="1" applyAlignment="1">
      <alignment horizontal="justify" vertical="center" wrapText="1"/>
    </xf>
    <xf numFmtId="4" fontId="13" fillId="0" borderId="28" xfId="0" applyNumberFormat="1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vertical="center" wrapText="1"/>
    </xf>
    <xf numFmtId="0" fontId="13" fillId="0" borderId="47" xfId="0" applyFont="1" applyFill="1" applyBorder="1" applyAlignment="1">
      <alignment horizontal="justify" vertical="center" wrapText="1"/>
    </xf>
    <xf numFmtId="49" fontId="13" fillId="0" borderId="48" xfId="0" applyNumberFormat="1" applyFont="1" applyFill="1" applyBorder="1" applyAlignment="1">
      <alignment horizontal="center" vertical="center" wrapText="1"/>
    </xf>
    <xf numFmtId="0" fontId="13" fillId="0" borderId="47" xfId="0" applyFont="1" applyFill="1" applyBorder="1" applyAlignment="1">
      <alignment horizontal="center" vertical="center" wrapText="1"/>
    </xf>
    <xf numFmtId="4" fontId="13" fillId="0" borderId="47" xfId="0" applyNumberFormat="1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3" fillId="0" borderId="38" xfId="0" applyFont="1" applyFill="1" applyBorder="1" applyAlignment="1">
      <alignment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vertical="center" wrapText="1"/>
    </xf>
    <xf numFmtId="49" fontId="13" fillId="0" borderId="31" xfId="0" applyNumberFormat="1" applyFont="1" applyFill="1" applyBorder="1" applyAlignment="1">
      <alignment horizontal="center" vertical="center" wrapText="1"/>
    </xf>
    <xf numFmtId="4" fontId="13" fillId="0" borderId="31" xfId="0" applyNumberFormat="1" applyFont="1" applyFill="1" applyBorder="1" applyAlignment="1">
      <alignment horizontal="center" vertical="center" wrapText="1"/>
    </xf>
    <xf numFmtId="0" fontId="22" fillId="0" borderId="28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49" fontId="0" fillId="0" borderId="0" xfId="0" applyNumberFormat="1" applyFont="1" applyFill="1" applyAlignment="1">
      <alignment horizontal="center" vertical="center" wrapText="1"/>
    </xf>
    <xf numFmtId="0" fontId="19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  <xf numFmtId="0" fontId="19" fillId="0" borderId="0" xfId="0" applyFont="1" applyAlignment="1">
      <alignment horizontal="right"/>
    </xf>
    <xf numFmtId="0" fontId="13" fillId="0" borderId="0" xfId="0" applyFont="1" applyAlignment="1">
      <alignment horizontal="right" vertical="center" wrapText="1"/>
    </xf>
    <xf numFmtId="0" fontId="21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right" vertical="center" wrapText="1"/>
    </xf>
    <xf numFmtId="0" fontId="0" fillId="0" borderId="9" xfId="0" applyBorder="1" applyAlignment="1">
      <alignment horizontal="right" wrapText="1"/>
    </xf>
    <xf numFmtId="0" fontId="13" fillId="0" borderId="42" xfId="0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0" fontId="16" fillId="0" borderId="38" xfId="0" applyFont="1" applyBorder="1" applyAlignment="1">
      <alignment horizontal="left" vertical="center" wrapText="1"/>
    </xf>
    <xf numFmtId="0" fontId="16" fillId="0" borderId="38" xfId="0" applyFont="1" applyBorder="1" applyAlignment="1">
      <alignment horizontal="center" vertical="center" wrapText="1"/>
    </xf>
    <xf numFmtId="49" fontId="13" fillId="0" borderId="38" xfId="0" applyNumberFormat="1" applyFont="1" applyBorder="1" applyAlignment="1">
      <alignment horizontal="center" vertical="center" wrapText="1"/>
    </xf>
    <xf numFmtId="172" fontId="16" fillId="0" borderId="38" xfId="0" applyNumberFormat="1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left" vertical="center" wrapText="1"/>
    </xf>
    <xf numFmtId="0" fontId="16" fillId="0" borderId="29" xfId="0" applyFont="1" applyBorder="1" applyAlignment="1">
      <alignment horizontal="center" vertical="center" wrapText="1"/>
    </xf>
    <xf numFmtId="49" fontId="16" fillId="0" borderId="29" xfId="0" applyNumberFormat="1" applyFont="1" applyBorder="1" applyAlignment="1">
      <alignment horizontal="center" vertical="center" wrapText="1"/>
    </xf>
    <xf numFmtId="172" fontId="16" fillId="0" borderId="29" xfId="0" applyNumberFormat="1" applyFont="1" applyBorder="1" applyAlignment="1">
      <alignment horizontal="center" vertical="center" wrapText="1"/>
    </xf>
    <xf numFmtId="0" fontId="16" fillId="0" borderId="28" xfId="0" applyFont="1" applyBorder="1" applyAlignment="1">
      <alignment vertical="center" wrapText="1"/>
    </xf>
    <xf numFmtId="2" fontId="16" fillId="0" borderId="29" xfId="0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vertical="center" wrapText="1"/>
    </xf>
    <xf numFmtId="49" fontId="13" fillId="0" borderId="34" xfId="0" applyNumberFormat="1" applyFont="1" applyBorder="1" applyAlignment="1">
      <alignment horizontal="center" vertical="center" wrapText="1"/>
    </xf>
    <xf numFmtId="4" fontId="13" fillId="0" borderId="38" xfId="0" applyNumberFormat="1" applyFont="1" applyBorder="1" applyAlignment="1">
      <alignment horizontal="center" vertical="center" wrapText="1"/>
    </xf>
    <xf numFmtId="0" fontId="4" fillId="0" borderId="49" xfId="0" applyFont="1" applyBorder="1" applyAlignment="1">
      <alignment vertical="center" wrapText="1"/>
    </xf>
    <xf numFmtId="0" fontId="13" fillId="0" borderId="50" xfId="0" applyFont="1" applyBorder="1" applyAlignment="1">
      <alignment horizontal="center" vertical="center" wrapText="1"/>
    </xf>
    <xf numFmtId="49" fontId="13" fillId="0" borderId="50" xfId="0" applyNumberFormat="1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4" fillId="0" borderId="28" xfId="0" applyFont="1" applyBorder="1" applyAlignment="1">
      <alignment vertical="center" wrapText="1"/>
    </xf>
    <xf numFmtId="49" fontId="13" fillId="0" borderId="29" xfId="0" applyNumberFormat="1" applyFont="1" applyBorder="1" applyAlignment="1">
      <alignment horizontal="center" vertical="center" wrapText="1"/>
    </xf>
    <xf numFmtId="4" fontId="13" fillId="0" borderId="29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justify" vertical="center" wrapText="1"/>
    </xf>
    <xf numFmtId="49" fontId="13" fillId="0" borderId="31" xfId="0" applyNumberFormat="1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4" fontId="13" fillId="0" borderId="28" xfId="0" applyNumberFormat="1" applyFont="1" applyBorder="1" applyAlignment="1">
      <alignment horizontal="center" vertical="center" wrapText="1"/>
    </xf>
    <xf numFmtId="0" fontId="13" fillId="0" borderId="49" xfId="0" applyFont="1" applyBorder="1" applyAlignment="1">
      <alignment vertical="center" wrapText="1"/>
    </xf>
    <xf numFmtId="0" fontId="13" fillId="0" borderId="50" xfId="0" applyFont="1" applyBorder="1" applyAlignment="1">
      <alignment vertical="center" wrapText="1"/>
    </xf>
    <xf numFmtId="0" fontId="4" fillId="0" borderId="29" xfId="0" applyFont="1" applyBorder="1" applyAlignment="1">
      <alignment horizontal="center" vertical="center" wrapText="1"/>
    </xf>
    <xf numFmtId="2" fontId="13" fillId="0" borderId="29" xfId="0" applyNumberFormat="1" applyFont="1" applyBorder="1" applyAlignment="1">
      <alignment horizontal="center" vertical="center" wrapText="1"/>
    </xf>
    <xf numFmtId="4" fontId="13" fillId="0" borderId="47" xfId="0" applyNumberFormat="1" applyFont="1" applyBorder="1" applyAlignment="1">
      <alignment horizontal="center" vertical="center" wrapText="1"/>
    </xf>
    <xf numFmtId="0" fontId="16" fillId="0" borderId="28" xfId="0" applyFont="1" applyBorder="1" applyAlignment="1">
      <alignment horizontal="justify" vertical="center" wrapText="1"/>
    </xf>
    <xf numFmtId="0" fontId="23" fillId="0" borderId="29" xfId="0" applyFont="1" applyBorder="1" applyAlignment="1">
      <alignment horizontal="center" vertical="center" wrapText="1"/>
    </xf>
    <xf numFmtId="4" fontId="13" fillId="0" borderId="31" xfId="0" applyNumberFormat="1" applyFont="1" applyBorder="1" applyAlignment="1">
      <alignment horizontal="center" vertical="center" wrapText="1"/>
    </xf>
    <xf numFmtId="0" fontId="6" fillId="0" borderId="28" xfId="0" applyFont="1" applyBorder="1" applyAlignment="1">
      <alignment vertical="center" wrapText="1"/>
    </xf>
    <xf numFmtId="0" fontId="13" fillId="0" borderId="28" xfId="0" applyFont="1" applyBorder="1" applyAlignment="1">
      <alignment horizontal="left" vertical="center" wrapText="1"/>
    </xf>
    <xf numFmtId="49" fontId="16" fillId="0" borderId="34" xfId="0" applyNumberFormat="1" applyFont="1" applyBorder="1" applyAlignment="1">
      <alignment horizontal="center" vertical="center" wrapText="1"/>
    </xf>
    <xf numFmtId="2" fontId="16" fillId="0" borderId="34" xfId="0" applyNumberFormat="1" applyFont="1" applyBorder="1" applyAlignment="1">
      <alignment horizontal="center" vertical="center" wrapText="1"/>
    </xf>
    <xf numFmtId="0" fontId="19" fillId="0" borderId="28" xfId="0" applyFont="1" applyBorder="1" applyAlignment="1">
      <alignment vertical="center" wrapText="1"/>
    </xf>
    <xf numFmtId="0" fontId="24" fillId="0" borderId="29" xfId="0" applyFont="1" applyBorder="1" applyAlignment="1">
      <alignment horizontal="center" vertical="center" wrapText="1"/>
    </xf>
    <xf numFmtId="49" fontId="19" fillId="0" borderId="29" xfId="0" applyNumberFormat="1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19" fillId="0" borderId="0" xfId="0" applyFont="1" applyAlignment="1">
      <alignment horizontal="right" vertical="center" wrapText="1"/>
    </xf>
    <xf numFmtId="0" fontId="19" fillId="0" borderId="0" xfId="0" applyFont="1" applyAlignment="1">
      <alignment horizontal="right" vertical="center" wrapText="1"/>
    </xf>
    <xf numFmtId="0" fontId="19" fillId="0" borderId="0" xfId="0" applyFont="1" applyAlignment="1">
      <alignment horizontal="right" vertical="center"/>
    </xf>
    <xf numFmtId="0" fontId="0" fillId="0" borderId="0" xfId="0" applyFont="1" applyAlignment="1"/>
    <xf numFmtId="0" fontId="25" fillId="0" borderId="9" xfId="0" applyFont="1" applyBorder="1" applyAlignment="1">
      <alignment horizontal="right" vertical="center"/>
    </xf>
    <xf numFmtId="0" fontId="26" fillId="0" borderId="9" xfId="0" applyFont="1" applyBorder="1" applyAlignment="1">
      <alignment vertical="center"/>
    </xf>
    <xf numFmtId="0" fontId="16" fillId="0" borderId="42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49" fontId="16" fillId="0" borderId="36" xfId="0" applyNumberFormat="1" applyFont="1" applyBorder="1" applyAlignment="1">
      <alignment horizontal="center" vertical="center" wrapText="1"/>
    </xf>
    <xf numFmtId="2" fontId="16" fillId="0" borderId="36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16" fillId="0" borderId="13" xfId="0" applyFont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 wrapText="1"/>
    </xf>
    <xf numFmtId="2" fontId="16" fillId="0" borderId="13" xfId="0" applyNumberFormat="1" applyFont="1" applyBorder="1" applyAlignment="1">
      <alignment horizontal="center" vertical="center" wrapText="1"/>
    </xf>
    <xf numFmtId="49" fontId="16" fillId="0" borderId="31" xfId="0" applyNumberFormat="1" applyFont="1" applyBorder="1" applyAlignment="1">
      <alignment horizontal="center" vertical="center" wrapText="1"/>
    </xf>
    <xf numFmtId="0" fontId="13" fillId="0" borderId="38" xfId="0" applyFont="1" applyBorder="1" applyAlignment="1">
      <alignment vertical="center" wrapText="1"/>
    </xf>
    <xf numFmtId="0" fontId="13" fillId="0" borderId="39" xfId="0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center" vertical="center" wrapText="1"/>
    </xf>
    <xf numFmtId="2" fontId="13" fillId="0" borderId="40" xfId="0" applyNumberFormat="1" applyFont="1" applyBorder="1" applyAlignment="1">
      <alignment horizontal="center" vertical="center" wrapText="1"/>
    </xf>
    <xf numFmtId="2" fontId="13" fillId="0" borderId="38" xfId="0" applyNumberFormat="1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4" fontId="13" fillId="0" borderId="40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49" fontId="16" fillId="0" borderId="15" xfId="0" applyNumberFormat="1" applyFont="1" applyBorder="1" applyAlignment="1">
      <alignment horizontal="center" vertical="center" wrapText="1"/>
    </xf>
    <xf numFmtId="2" fontId="13" fillId="0" borderId="34" xfId="0" applyNumberFormat="1" applyFont="1" applyBorder="1" applyAlignment="1">
      <alignment horizontal="center" vertical="center" wrapText="1"/>
    </xf>
    <xf numFmtId="0" fontId="16" fillId="0" borderId="42" xfId="0" applyFont="1" applyBorder="1" applyAlignment="1">
      <alignment vertical="center" wrapText="1"/>
    </xf>
    <xf numFmtId="49" fontId="13" fillId="0" borderId="34" xfId="0" applyNumberFormat="1" applyFont="1" applyBorder="1" applyAlignment="1">
      <alignment horizontal="center" vertical="center" wrapText="1"/>
    </xf>
    <xf numFmtId="2" fontId="13" fillId="0" borderId="34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2" fontId="13" fillId="0" borderId="28" xfId="0" applyNumberFormat="1" applyFont="1" applyBorder="1" applyAlignment="1">
      <alignment horizontal="center" vertical="center" wrapText="1"/>
    </xf>
    <xf numFmtId="0" fontId="6" fillId="0" borderId="28" xfId="0" applyFont="1" applyBorder="1" applyAlignment="1">
      <alignment horizontal="justify" vertical="center" wrapText="1"/>
    </xf>
    <xf numFmtId="0" fontId="27" fillId="0" borderId="28" xfId="0" applyFont="1" applyBorder="1" applyAlignment="1">
      <alignment vertical="center" wrapText="1"/>
    </xf>
    <xf numFmtId="2" fontId="6" fillId="0" borderId="29" xfId="0" applyNumberFormat="1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6" fillId="0" borderId="42" xfId="0" applyFont="1" applyBorder="1" applyAlignment="1">
      <alignment horizontal="center" vertical="center" wrapText="1"/>
    </xf>
    <xf numFmtId="49" fontId="16" fillId="0" borderId="42" xfId="0" applyNumberFormat="1" applyFont="1" applyBorder="1" applyAlignment="1">
      <alignment horizontal="center" vertical="center" wrapText="1"/>
    </xf>
    <xf numFmtId="2" fontId="16" fillId="0" borderId="42" xfId="0" applyNumberFormat="1" applyFont="1" applyBorder="1" applyAlignment="1">
      <alignment horizontal="center" vertical="center" wrapText="1"/>
    </xf>
    <xf numFmtId="0" fontId="13" fillId="0" borderId="34" xfId="0" applyFont="1" applyBorder="1" applyAlignment="1">
      <alignment horizontal="right" vertical="center" wrapText="1"/>
    </xf>
    <xf numFmtId="0" fontId="13" fillId="0" borderId="51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right" vertical="center" wrapText="1"/>
    </xf>
    <xf numFmtId="0" fontId="16" fillId="0" borderId="10" xfId="0" applyFont="1" applyBorder="1" applyAlignment="1">
      <alignment horizontal="right" vertical="center" wrapText="1"/>
    </xf>
    <xf numFmtId="0" fontId="16" fillId="0" borderId="13" xfId="0" applyFont="1" applyBorder="1" applyAlignment="1">
      <alignment horizontal="right" vertical="center" wrapText="1"/>
    </xf>
    <xf numFmtId="0" fontId="16" fillId="0" borderId="29" xfId="0" applyFont="1" applyBorder="1" applyAlignment="1">
      <alignment horizontal="right" vertical="center" wrapText="1"/>
    </xf>
    <xf numFmtId="0" fontId="24" fillId="0" borderId="10" xfId="0" applyFont="1" applyBorder="1" applyAlignment="1">
      <alignment vertical="center" wrapText="1"/>
    </xf>
    <xf numFmtId="0" fontId="24" fillId="0" borderId="13" xfId="0" applyFont="1" applyBorder="1" applyAlignment="1">
      <alignment vertical="center" wrapText="1"/>
    </xf>
    <xf numFmtId="0" fontId="13" fillId="0" borderId="29" xfId="0" applyFont="1" applyBorder="1" applyAlignment="1">
      <alignment horizontal="right" vertical="center" wrapText="1"/>
    </xf>
    <xf numFmtId="0" fontId="13" fillId="0" borderId="28" xfId="0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20" fillId="0" borderId="0" xfId="0" applyFont="1" applyAlignment="1">
      <alignment horizontal="right" vertical="center"/>
    </xf>
    <xf numFmtId="0" fontId="0" fillId="0" borderId="0" xfId="0" applyFont="1" applyAlignment="1"/>
    <xf numFmtId="0" fontId="0" fillId="0" borderId="0" xfId="0" applyAlignment="1">
      <alignment horizontal="right" indent="1"/>
    </xf>
    <xf numFmtId="0" fontId="8" fillId="0" borderId="0" xfId="0" applyFont="1" applyAlignment="1">
      <alignment horizontal="right" indent="1"/>
    </xf>
    <xf numFmtId="0" fontId="8" fillId="0" borderId="0" xfId="0" applyFont="1" applyAlignment="1">
      <alignment horizontal="justify" vertical="center" wrapText="1"/>
    </xf>
    <xf numFmtId="0" fontId="14" fillId="0" borderId="0" xfId="0" applyFont="1" applyAlignment="1">
      <alignment horizontal="center" vertical="center" wrapText="1"/>
    </xf>
    <xf numFmtId="0" fontId="28" fillId="0" borderId="0" xfId="0" applyFont="1" applyAlignment="1">
      <alignment wrapText="1"/>
    </xf>
    <xf numFmtId="0" fontId="6" fillId="0" borderId="0" xfId="0" applyFont="1" applyAlignment="1">
      <alignment horizontal="right" vertical="center"/>
    </xf>
    <xf numFmtId="0" fontId="6" fillId="0" borderId="34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2" fontId="13" fillId="0" borderId="29" xfId="0" applyNumberFormat="1" applyFont="1" applyFill="1" applyBorder="1" applyAlignment="1">
      <alignment horizontal="center" vertical="center" wrapText="1"/>
    </xf>
    <xf numFmtId="2" fontId="4" fillId="0" borderId="29" xfId="0" applyNumberFormat="1" applyFont="1" applyBorder="1" applyAlignment="1">
      <alignment horizontal="center" vertical="center" wrapText="1"/>
    </xf>
    <xf numFmtId="0" fontId="6" fillId="0" borderId="30" xfId="0" applyFont="1" applyBorder="1" applyAlignment="1">
      <alignment horizontal="right" vertical="center" wrapText="1"/>
    </xf>
    <xf numFmtId="2" fontId="6" fillId="0" borderId="34" xfId="0" applyNumberFormat="1" applyFont="1" applyBorder="1" applyAlignment="1">
      <alignment horizontal="center" vertical="center" wrapText="1"/>
    </xf>
    <xf numFmtId="0" fontId="6" fillId="0" borderId="28" xfId="0" applyFont="1" applyBorder="1" applyAlignment="1">
      <alignment horizontal="right" vertical="center" wrapText="1"/>
    </xf>
    <xf numFmtId="2" fontId="6" fillId="0" borderId="28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 indent="1"/>
    </xf>
    <xf numFmtId="0" fontId="19" fillId="0" borderId="0" xfId="0" applyFont="1" applyAlignment="1">
      <alignment horizontal="right" indent="1"/>
    </xf>
    <xf numFmtId="0" fontId="19" fillId="0" borderId="0" xfId="0" applyFont="1" applyAlignment="1">
      <alignment horizontal="right" indent="1"/>
    </xf>
    <xf numFmtId="0" fontId="0" fillId="0" borderId="0" xfId="0" applyFont="1" applyAlignment="1">
      <alignment horizontal="right" indent="1"/>
    </xf>
    <xf numFmtId="4" fontId="13" fillId="0" borderId="29" xfId="0" applyNumberFormat="1" applyFont="1" applyBorder="1" applyAlignment="1">
      <alignment horizontal="right" vertical="center" wrapText="1"/>
    </xf>
    <xf numFmtId="0" fontId="13" fillId="0" borderId="2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52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</cellXfs>
  <cellStyles count="6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55"/>
  <sheetViews>
    <sheetView tabSelected="1" view="pageBreakPreview" zoomScale="110" zoomScaleNormal="100" zoomScaleSheetLayoutView="110" workbookViewId="0">
      <selection activeCell="A4" sqref="A4:F4"/>
    </sheetView>
  </sheetViews>
  <sheetFormatPr defaultRowHeight="15" x14ac:dyDescent="0.25"/>
  <cols>
    <col min="1" max="1" width="26.25" style="2" customWidth="1"/>
    <col min="2" max="2" width="65.125" style="2" customWidth="1"/>
    <col min="3" max="3" width="12.875" style="3" customWidth="1"/>
    <col min="4" max="4" width="11.875" style="3" customWidth="1"/>
    <col min="5" max="5" width="11" style="3" customWidth="1"/>
    <col min="6" max="6" width="12.875" style="2" hidden="1" customWidth="1"/>
    <col min="7" max="7" width="11.875" style="2" hidden="1" customWidth="1"/>
    <col min="8" max="8" width="5.625" style="2" hidden="1" customWidth="1"/>
    <col min="9" max="1023" width="8.5" style="2" customWidth="1"/>
  </cols>
  <sheetData>
    <row r="1" spans="1:8" x14ac:dyDescent="0.25">
      <c r="A1" s="37" t="s">
        <v>133</v>
      </c>
      <c r="B1" s="38"/>
      <c r="C1" s="38"/>
      <c r="D1" s="38"/>
      <c r="E1" s="38"/>
      <c r="F1" s="33"/>
    </row>
    <row r="2" spans="1:8" ht="15.75" customHeight="1" x14ac:dyDescent="0.25">
      <c r="A2" s="37" t="s">
        <v>134</v>
      </c>
      <c r="B2" s="38"/>
      <c r="C2" s="38"/>
      <c r="D2" s="38"/>
      <c r="E2" s="38"/>
      <c r="F2" s="38"/>
    </row>
    <row r="3" spans="1:8" ht="18.75" customHeight="1" x14ac:dyDescent="0.25">
      <c r="A3" s="37" t="s">
        <v>135</v>
      </c>
      <c r="B3" s="38"/>
      <c r="C3" s="38"/>
      <c r="D3" s="38"/>
      <c r="E3" s="38"/>
      <c r="F3" s="38"/>
    </row>
    <row r="4" spans="1:8" ht="12" customHeight="1" x14ac:dyDescent="0.25">
      <c r="A4" s="181" t="s">
        <v>139</v>
      </c>
      <c r="B4" s="182"/>
      <c r="C4" s="182"/>
      <c r="D4" s="182"/>
      <c r="E4" s="182"/>
      <c r="F4" s="182"/>
    </row>
    <row r="5" spans="1:8" ht="15.75" x14ac:dyDescent="0.25">
      <c r="A5" s="1"/>
    </row>
    <row r="6" spans="1:8" ht="15" customHeight="1" x14ac:dyDescent="0.25">
      <c r="A6" s="39" t="s">
        <v>0</v>
      </c>
      <c r="B6" s="39"/>
      <c r="C6" s="39"/>
      <c r="D6" s="39"/>
      <c r="E6" s="39"/>
    </row>
    <row r="7" spans="1:8" ht="15" customHeight="1" x14ac:dyDescent="0.25">
      <c r="A7" s="39" t="s">
        <v>1</v>
      </c>
      <c r="B7" s="39"/>
      <c r="C7" s="39"/>
      <c r="D7" s="39"/>
      <c r="E7" s="39"/>
    </row>
    <row r="8" spans="1:8" ht="15" customHeight="1" x14ac:dyDescent="0.25">
      <c r="A8" s="39" t="s">
        <v>136</v>
      </c>
      <c r="B8" s="39"/>
      <c r="C8" s="39"/>
      <c r="D8" s="39"/>
      <c r="E8" s="39"/>
    </row>
    <row r="9" spans="1:8" ht="18.75" x14ac:dyDescent="0.25">
      <c r="A9" s="4"/>
    </row>
    <row r="10" spans="1:8" ht="15.75" x14ac:dyDescent="0.25">
      <c r="A10" s="35" t="s">
        <v>2</v>
      </c>
      <c r="B10" s="36"/>
      <c r="C10" s="36"/>
      <c r="D10" s="36"/>
      <c r="E10" s="36"/>
    </row>
    <row r="11" spans="1:8" ht="15.75" x14ac:dyDescent="0.25">
      <c r="A11" s="5" t="s">
        <v>3</v>
      </c>
      <c r="B11" s="5" t="s">
        <v>4</v>
      </c>
      <c r="C11" s="6" t="s">
        <v>5</v>
      </c>
      <c r="D11" s="7" t="s">
        <v>6</v>
      </c>
      <c r="E11" s="6" t="s">
        <v>7</v>
      </c>
      <c r="F11" s="8" t="s">
        <v>5</v>
      </c>
      <c r="G11" s="9" t="s">
        <v>6</v>
      </c>
      <c r="H11" s="8" t="s">
        <v>7</v>
      </c>
    </row>
    <row r="12" spans="1:8" ht="15.75" x14ac:dyDescent="0.25">
      <c r="A12" s="10" t="s">
        <v>8</v>
      </c>
      <c r="B12" s="10" t="s">
        <v>9</v>
      </c>
      <c r="C12" s="11">
        <f>C13+C16+C19+C27+C30+C36</f>
        <v>5528.4</v>
      </c>
      <c r="D12" s="11">
        <f>D13+D16+D19+D27+D30+D36</f>
        <v>5630.8</v>
      </c>
      <c r="E12" s="11">
        <f>E13+E16+E19+E27+E30+E36</f>
        <v>5794.0999999999995</v>
      </c>
      <c r="F12" s="12" t="s">
        <v>10</v>
      </c>
      <c r="G12" s="13" t="s">
        <v>11</v>
      </c>
      <c r="H12" s="12" t="s">
        <v>12</v>
      </c>
    </row>
    <row r="13" spans="1:8" ht="15.75" x14ac:dyDescent="0.25">
      <c r="A13" s="14" t="s">
        <v>13</v>
      </c>
      <c r="B13" s="14" t="s">
        <v>14</v>
      </c>
      <c r="C13" s="15">
        <f t="shared" ref="C13:E14" si="0">C14</f>
        <v>813</v>
      </c>
      <c r="D13" s="15">
        <f t="shared" si="0"/>
        <v>845.8</v>
      </c>
      <c r="E13" s="15">
        <f t="shared" si="0"/>
        <v>899.3</v>
      </c>
      <c r="F13" s="16" t="s">
        <v>15</v>
      </c>
      <c r="G13" s="17" t="s">
        <v>16</v>
      </c>
      <c r="H13" s="16" t="s">
        <v>17</v>
      </c>
    </row>
    <row r="14" spans="1:8" ht="15.75" x14ac:dyDescent="0.25">
      <c r="A14" s="18" t="s">
        <v>18</v>
      </c>
      <c r="B14" s="18" t="s">
        <v>19</v>
      </c>
      <c r="C14" s="19">
        <f t="shared" si="0"/>
        <v>813</v>
      </c>
      <c r="D14" s="19">
        <f t="shared" si="0"/>
        <v>845.8</v>
      </c>
      <c r="E14" s="19">
        <f t="shared" si="0"/>
        <v>899.3</v>
      </c>
      <c r="F14" s="20" t="s">
        <v>15</v>
      </c>
      <c r="G14" s="21" t="s">
        <v>16</v>
      </c>
      <c r="H14" s="20" t="s">
        <v>17</v>
      </c>
    </row>
    <row r="15" spans="1:8" s="27" customFormat="1" ht="63" x14ac:dyDescent="0.25">
      <c r="A15" s="22" t="s">
        <v>20</v>
      </c>
      <c r="B15" s="22" t="s">
        <v>21</v>
      </c>
      <c r="C15" s="23">
        <v>813</v>
      </c>
      <c r="D15" s="24">
        <v>845.8</v>
      </c>
      <c r="E15" s="23">
        <v>899.3</v>
      </c>
      <c r="F15" s="25" t="s">
        <v>15</v>
      </c>
      <c r="G15" s="26" t="s">
        <v>16</v>
      </c>
      <c r="H15" s="25" t="s">
        <v>17</v>
      </c>
    </row>
    <row r="16" spans="1:8" ht="15.75" x14ac:dyDescent="0.25">
      <c r="A16" s="18" t="s">
        <v>22</v>
      </c>
      <c r="B16" s="18" t="s">
        <v>23</v>
      </c>
      <c r="C16" s="19">
        <f>C17</f>
        <v>386.2</v>
      </c>
      <c r="D16" s="19">
        <f>D17</f>
        <v>401.7</v>
      </c>
      <c r="E16" s="19">
        <f>E17</f>
        <v>417.7</v>
      </c>
      <c r="F16" s="20" t="s">
        <v>24</v>
      </c>
      <c r="G16" s="21" t="s">
        <v>25</v>
      </c>
      <c r="H16" s="20" t="s">
        <v>26</v>
      </c>
    </row>
    <row r="17" spans="1:8" ht="15.75" x14ac:dyDescent="0.25">
      <c r="A17" s="22" t="s">
        <v>27</v>
      </c>
      <c r="B17" s="22" t="s">
        <v>28</v>
      </c>
      <c r="C17" s="23">
        <v>386.2</v>
      </c>
      <c r="D17" s="24">
        <v>401.7</v>
      </c>
      <c r="E17" s="23">
        <v>417.7</v>
      </c>
      <c r="F17" s="25" t="s">
        <v>24</v>
      </c>
      <c r="G17" s="26" t="s">
        <v>25</v>
      </c>
      <c r="H17" s="25" t="s">
        <v>26</v>
      </c>
    </row>
    <row r="18" spans="1:8" ht="15.75" x14ac:dyDescent="0.25">
      <c r="A18" s="22" t="s">
        <v>29</v>
      </c>
      <c r="B18" s="22" t="s">
        <v>28</v>
      </c>
      <c r="C18" s="23">
        <v>386.2</v>
      </c>
      <c r="D18" s="24">
        <v>401.7</v>
      </c>
      <c r="E18" s="23">
        <v>417.7</v>
      </c>
      <c r="F18" s="25" t="s">
        <v>24</v>
      </c>
      <c r="G18" s="26" t="s">
        <v>25</v>
      </c>
      <c r="H18" s="8" t="s">
        <v>26</v>
      </c>
    </row>
    <row r="19" spans="1:8" ht="15.75" x14ac:dyDescent="0.25">
      <c r="A19" s="18" t="s">
        <v>30</v>
      </c>
      <c r="B19" s="18" t="s">
        <v>31</v>
      </c>
      <c r="C19" s="19">
        <f>C20+C22</f>
        <v>4097.8</v>
      </c>
      <c r="D19" s="19">
        <f>D20+D22</f>
        <v>4151.1000000000004</v>
      </c>
      <c r="E19" s="19">
        <f>E20+E22</f>
        <v>4244</v>
      </c>
      <c r="F19" s="20" t="s">
        <v>32</v>
      </c>
      <c r="G19" s="21" t="s">
        <v>33</v>
      </c>
      <c r="H19" s="20" t="s">
        <v>34</v>
      </c>
    </row>
    <row r="20" spans="1:8" ht="15.75" x14ac:dyDescent="0.25">
      <c r="A20" s="18" t="s">
        <v>35</v>
      </c>
      <c r="B20" s="18" t="s">
        <v>36</v>
      </c>
      <c r="C20" s="19">
        <f>C21</f>
        <v>225.2</v>
      </c>
      <c r="D20" s="19">
        <f>D21</f>
        <v>278.5</v>
      </c>
      <c r="E20" s="19">
        <f>E21</f>
        <v>371.4</v>
      </c>
      <c r="F20" s="20" t="s">
        <v>37</v>
      </c>
      <c r="G20" s="21" t="s">
        <v>38</v>
      </c>
      <c r="H20" s="28" t="s">
        <v>39</v>
      </c>
    </row>
    <row r="21" spans="1:8" ht="47.25" x14ac:dyDescent="0.25">
      <c r="A21" s="22" t="s">
        <v>40</v>
      </c>
      <c r="B21" s="22" t="s">
        <v>41</v>
      </c>
      <c r="C21" s="23">
        <v>225.2</v>
      </c>
      <c r="D21" s="24">
        <v>278.5</v>
      </c>
      <c r="E21" s="23">
        <v>371.4</v>
      </c>
      <c r="F21" s="25" t="s">
        <v>37</v>
      </c>
      <c r="G21" s="26" t="s">
        <v>38</v>
      </c>
      <c r="H21" s="25" t="s">
        <v>39</v>
      </c>
    </row>
    <row r="22" spans="1:8" ht="15.75" x14ac:dyDescent="0.25">
      <c r="A22" s="18" t="s">
        <v>42</v>
      </c>
      <c r="B22" s="18" t="s">
        <v>43</v>
      </c>
      <c r="C22" s="19">
        <f>C23+C25</f>
        <v>3872.6</v>
      </c>
      <c r="D22" s="19">
        <f>D23+D25</f>
        <v>3872.6</v>
      </c>
      <c r="E22" s="19">
        <f>E23+E25</f>
        <v>3872.6</v>
      </c>
      <c r="F22" s="20" t="s">
        <v>44</v>
      </c>
      <c r="G22" s="21" t="s">
        <v>44</v>
      </c>
      <c r="H22" s="20" t="s">
        <v>44</v>
      </c>
    </row>
    <row r="23" spans="1:8" s="29" customFormat="1" ht="15.75" x14ac:dyDescent="0.25">
      <c r="A23" s="18" t="s">
        <v>45</v>
      </c>
      <c r="B23" s="18" t="s">
        <v>46</v>
      </c>
      <c r="C23" s="19">
        <f>C24</f>
        <v>404</v>
      </c>
      <c r="D23" s="19">
        <f>D24</f>
        <v>404</v>
      </c>
      <c r="E23" s="19">
        <f>E24</f>
        <v>404</v>
      </c>
      <c r="F23" s="20" t="s">
        <v>47</v>
      </c>
      <c r="G23" s="21" t="s">
        <v>47</v>
      </c>
      <c r="H23" s="28" t="s">
        <v>47</v>
      </c>
    </row>
    <row r="24" spans="1:8" ht="31.5" x14ac:dyDescent="0.25">
      <c r="A24" s="22" t="s">
        <v>48</v>
      </c>
      <c r="B24" s="22" t="s">
        <v>49</v>
      </c>
      <c r="C24" s="23">
        <v>404</v>
      </c>
      <c r="D24" s="24">
        <v>404</v>
      </c>
      <c r="E24" s="23">
        <v>404</v>
      </c>
      <c r="F24" s="25" t="s">
        <v>47</v>
      </c>
      <c r="G24" s="26" t="s">
        <v>47</v>
      </c>
      <c r="H24" s="25" t="s">
        <v>47</v>
      </c>
    </row>
    <row r="25" spans="1:8" s="29" customFormat="1" ht="15.75" x14ac:dyDescent="0.25">
      <c r="A25" s="18" t="s">
        <v>50</v>
      </c>
      <c r="B25" s="18" t="s">
        <v>51</v>
      </c>
      <c r="C25" s="19">
        <f>C26</f>
        <v>3468.6</v>
      </c>
      <c r="D25" s="19">
        <f>D26</f>
        <v>3468.6</v>
      </c>
      <c r="E25" s="19">
        <f>E26</f>
        <v>3468.6</v>
      </c>
      <c r="F25" s="20" t="s">
        <v>52</v>
      </c>
      <c r="G25" s="21" t="s">
        <v>52</v>
      </c>
      <c r="H25" s="20" t="s">
        <v>52</v>
      </c>
    </row>
    <row r="26" spans="1:8" ht="31.5" x14ac:dyDescent="0.25">
      <c r="A26" s="22" t="s">
        <v>53</v>
      </c>
      <c r="B26" s="22" t="s">
        <v>54</v>
      </c>
      <c r="C26" s="23">
        <v>3468.6</v>
      </c>
      <c r="D26" s="24">
        <v>3468.6</v>
      </c>
      <c r="E26" s="23">
        <v>3468.6</v>
      </c>
      <c r="F26" s="25" t="s">
        <v>52</v>
      </c>
      <c r="G26" s="26" t="s">
        <v>52</v>
      </c>
      <c r="H26" s="25" t="s">
        <v>52</v>
      </c>
    </row>
    <row r="27" spans="1:8" ht="15.75" x14ac:dyDescent="0.25">
      <c r="A27" s="18" t="s">
        <v>55</v>
      </c>
      <c r="B27" s="18" t="s">
        <v>56</v>
      </c>
      <c r="C27" s="19">
        <f t="shared" ref="C27:E28" si="1">C28</f>
        <v>18.7</v>
      </c>
      <c r="D27" s="19">
        <f t="shared" si="1"/>
        <v>19.399999999999999</v>
      </c>
      <c r="E27" s="19">
        <f t="shared" si="1"/>
        <v>20.2</v>
      </c>
      <c r="F27" s="20" t="s">
        <v>57</v>
      </c>
      <c r="G27" s="21" t="s">
        <v>58</v>
      </c>
      <c r="H27" s="20" t="s">
        <v>59</v>
      </c>
    </row>
    <row r="28" spans="1:8" s="29" customFormat="1" ht="47.25" x14ac:dyDescent="0.25">
      <c r="A28" s="18" t="s">
        <v>60</v>
      </c>
      <c r="B28" s="18" t="s">
        <v>61</v>
      </c>
      <c r="C28" s="19">
        <f t="shared" si="1"/>
        <v>18.7</v>
      </c>
      <c r="D28" s="19">
        <f t="shared" si="1"/>
        <v>19.399999999999999</v>
      </c>
      <c r="E28" s="19">
        <f t="shared" si="1"/>
        <v>20.2</v>
      </c>
      <c r="F28" s="20" t="s">
        <v>57</v>
      </c>
      <c r="G28" s="21" t="s">
        <v>58</v>
      </c>
      <c r="H28" s="28" t="s">
        <v>59</v>
      </c>
    </row>
    <row r="29" spans="1:8" ht="63" x14ac:dyDescent="0.25">
      <c r="A29" s="22" t="s">
        <v>62</v>
      </c>
      <c r="B29" s="22" t="s">
        <v>63</v>
      </c>
      <c r="C29" s="23">
        <v>18.7</v>
      </c>
      <c r="D29" s="24">
        <v>19.399999999999999</v>
      </c>
      <c r="E29" s="23">
        <v>20.2</v>
      </c>
      <c r="F29" s="25" t="s">
        <v>57</v>
      </c>
      <c r="G29" s="26" t="s">
        <v>58</v>
      </c>
      <c r="H29" s="25" t="s">
        <v>59</v>
      </c>
    </row>
    <row r="30" spans="1:8" ht="47.25" x14ac:dyDescent="0.25">
      <c r="A30" s="18" t="s">
        <v>64</v>
      </c>
      <c r="B30" s="18" t="s">
        <v>65</v>
      </c>
      <c r="C30" s="19">
        <f>C31</f>
        <v>209</v>
      </c>
      <c r="D30" s="19">
        <f>D31</f>
        <v>209</v>
      </c>
      <c r="E30" s="19">
        <f>E31</f>
        <v>209</v>
      </c>
      <c r="F30" s="20" t="s">
        <v>66</v>
      </c>
      <c r="G30" s="21" t="s">
        <v>67</v>
      </c>
      <c r="H30" s="20" t="s">
        <v>68</v>
      </c>
    </row>
    <row r="31" spans="1:8" s="29" customFormat="1" ht="78.75" x14ac:dyDescent="0.25">
      <c r="A31" s="18" t="s">
        <v>69</v>
      </c>
      <c r="B31" s="18" t="s">
        <v>70</v>
      </c>
      <c r="C31" s="19">
        <f>C32+C34</f>
        <v>209</v>
      </c>
      <c r="D31" s="19">
        <f>D32+D34</f>
        <v>209</v>
      </c>
      <c r="E31" s="19">
        <f>E32+E34</f>
        <v>209</v>
      </c>
      <c r="F31" s="20" t="s">
        <v>66</v>
      </c>
      <c r="G31" s="21" t="s">
        <v>67</v>
      </c>
      <c r="H31" s="28" t="s">
        <v>68</v>
      </c>
    </row>
    <row r="32" spans="1:8" s="29" customFormat="1" ht="78.75" x14ac:dyDescent="0.25">
      <c r="A32" s="18" t="s">
        <v>71</v>
      </c>
      <c r="B32" s="18" t="s">
        <v>72</v>
      </c>
      <c r="C32" s="19">
        <f>C33</f>
        <v>119.3</v>
      </c>
      <c r="D32" s="19">
        <f>D33</f>
        <v>119.3</v>
      </c>
      <c r="E32" s="19">
        <f>E33</f>
        <v>119.3</v>
      </c>
      <c r="F32" s="20" t="s">
        <v>73</v>
      </c>
      <c r="G32" s="21" t="s">
        <v>74</v>
      </c>
      <c r="H32" s="28" t="s">
        <v>75</v>
      </c>
    </row>
    <row r="33" spans="1:8" ht="63" x14ac:dyDescent="0.25">
      <c r="A33" s="22" t="s">
        <v>76</v>
      </c>
      <c r="B33" s="22" t="s">
        <v>77</v>
      </c>
      <c r="C33" s="23">
        <v>119.3</v>
      </c>
      <c r="D33" s="24">
        <v>119.3</v>
      </c>
      <c r="E33" s="23">
        <v>119.3</v>
      </c>
      <c r="F33" s="25" t="s">
        <v>73</v>
      </c>
      <c r="G33" s="26" t="s">
        <v>74</v>
      </c>
      <c r="H33" s="25" t="s">
        <v>75</v>
      </c>
    </row>
    <row r="34" spans="1:8" s="29" customFormat="1" ht="47.25" x14ac:dyDescent="0.25">
      <c r="A34" s="18" t="s">
        <v>78</v>
      </c>
      <c r="B34" s="18" t="s">
        <v>79</v>
      </c>
      <c r="C34" s="19">
        <f>C35</f>
        <v>89.7</v>
      </c>
      <c r="D34" s="19">
        <f>D35</f>
        <v>89.7</v>
      </c>
      <c r="E34" s="19">
        <f>E35</f>
        <v>89.7</v>
      </c>
      <c r="F34" s="20" t="s">
        <v>80</v>
      </c>
      <c r="G34" s="21" t="s">
        <v>80</v>
      </c>
      <c r="H34" s="20" t="s">
        <v>80</v>
      </c>
    </row>
    <row r="35" spans="1:8" ht="31.5" x14ac:dyDescent="0.25">
      <c r="A35" s="22" t="s">
        <v>81</v>
      </c>
      <c r="B35" s="22" t="s">
        <v>82</v>
      </c>
      <c r="C35" s="23">
        <v>89.7</v>
      </c>
      <c r="D35" s="24">
        <v>89.7</v>
      </c>
      <c r="E35" s="23">
        <v>89.7</v>
      </c>
      <c r="F35" s="25" t="s">
        <v>80</v>
      </c>
      <c r="G35" s="26" t="s">
        <v>80</v>
      </c>
      <c r="H35" s="25" t="s">
        <v>80</v>
      </c>
    </row>
    <row r="36" spans="1:8" ht="15.75" x14ac:dyDescent="0.25">
      <c r="A36" s="18" t="s">
        <v>83</v>
      </c>
      <c r="B36" s="18" t="s">
        <v>84</v>
      </c>
      <c r="C36" s="19">
        <f t="shared" ref="C36:E37" si="2">C37</f>
        <v>3.7</v>
      </c>
      <c r="D36" s="19">
        <f t="shared" si="2"/>
        <v>3.8</v>
      </c>
      <c r="E36" s="19">
        <f t="shared" si="2"/>
        <v>3.9</v>
      </c>
      <c r="F36" s="20" t="s">
        <v>85</v>
      </c>
      <c r="G36" s="21" t="s">
        <v>86</v>
      </c>
      <c r="H36" s="8" t="s">
        <v>87</v>
      </c>
    </row>
    <row r="37" spans="1:8" s="29" customFormat="1" ht="31.5" x14ac:dyDescent="0.25">
      <c r="A37" s="18" t="s">
        <v>88</v>
      </c>
      <c r="B37" s="30" t="s">
        <v>89</v>
      </c>
      <c r="C37" s="19">
        <f t="shared" si="2"/>
        <v>3.7</v>
      </c>
      <c r="D37" s="19">
        <f t="shared" si="2"/>
        <v>3.8</v>
      </c>
      <c r="E37" s="19">
        <f t="shared" si="2"/>
        <v>3.9</v>
      </c>
      <c r="F37" s="20" t="s">
        <v>85</v>
      </c>
      <c r="G37" s="21" t="s">
        <v>86</v>
      </c>
      <c r="H37" s="20" t="s">
        <v>87</v>
      </c>
    </row>
    <row r="38" spans="1:8" ht="47.25" x14ac:dyDescent="0.25">
      <c r="A38" s="22" t="s">
        <v>90</v>
      </c>
      <c r="B38" s="31" t="s">
        <v>91</v>
      </c>
      <c r="C38" s="23">
        <v>3.7</v>
      </c>
      <c r="D38" s="24">
        <v>3.8</v>
      </c>
      <c r="E38" s="23">
        <v>3.9</v>
      </c>
      <c r="F38" s="25" t="s">
        <v>85</v>
      </c>
      <c r="G38" s="26" t="s">
        <v>86</v>
      </c>
      <c r="H38" s="25" t="s">
        <v>87</v>
      </c>
    </row>
    <row r="39" spans="1:8" ht="15.75" x14ac:dyDescent="0.25">
      <c r="A39" s="18" t="s">
        <v>92</v>
      </c>
      <c r="B39" s="18" t="s">
        <v>93</v>
      </c>
      <c r="C39" s="19">
        <f>C40</f>
        <v>9640.1999999999989</v>
      </c>
      <c r="D39" s="19">
        <f>D40</f>
        <v>7274.7</v>
      </c>
      <c r="E39" s="19">
        <f>E40</f>
        <v>7224</v>
      </c>
      <c r="F39" s="20" t="s">
        <v>94</v>
      </c>
      <c r="G39" s="21" t="s">
        <v>95</v>
      </c>
      <c r="H39" s="20" t="s">
        <v>96</v>
      </c>
    </row>
    <row r="40" spans="1:8" ht="31.5" x14ac:dyDescent="0.25">
      <c r="A40" s="18" t="s">
        <v>97</v>
      </c>
      <c r="B40" s="18" t="s">
        <v>98</v>
      </c>
      <c r="C40" s="19">
        <f>C41+C44</f>
        <v>9640.1999999999989</v>
      </c>
      <c r="D40" s="19">
        <f>D41+D44</f>
        <v>7274.7</v>
      </c>
      <c r="E40" s="19">
        <f>E41+E44</f>
        <v>7224</v>
      </c>
      <c r="F40" s="20" t="s">
        <v>94</v>
      </c>
      <c r="G40" s="21" t="s">
        <v>95</v>
      </c>
      <c r="H40" s="28" t="s">
        <v>96</v>
      </c>
    </row>
    <row r="41" spans="1:8" s="29" customFormat="1" ht="15.75" x14ac:dyDescent="0.25">
      <c r="A41" s="18" t="s">
        <v>99</v>
      </c>
      <c r="B41" s="18" t="s">
        <v>100</v>
      </c>
      <c r="C41" s="19">
        <f t="shared" ref="C41:E42" si="3">C42</f>
        <v>9399.7999999999993</v>
      </c>
      <c r="D41" s="19">
        <f t="shared" si="3"/>
        <v>7067.2</v>
      </c>
      <c r="E41" s="19">
        <f t="shared" si="3"/>
        <v>7016.5</v>
      </c>
      <c r="F41" s="20" t="s">
        <v>101</v>
      </c>
      <c r="G41" s="21" t="s">
        <v>102</v>
      </c>
      <c r="H41" s="28" t="s">
        <v>103</v>
      </c>
    </row>
    <row r="42" spans="1:8" s="29" customFormat="1" ht="15.75" x14ac:dyDescent="0.25">
      <c r="A42" s="18" t="s">
        <v>138</v>
      </c>
      <c r="B42" s="18" t="s">
        <v>104</v>
      </c>
      <c r="C42" s="19">
        <f t="shared" si="3"/>
        <v>9399.7999999999993</v>
      </c>
      <c r="D42" s="19">
        <f t="shared" si="3"/>
        <v>7067.2</v>
      </c>
      <c r="E42" s="19">
        <f t="shared" si="3"/>
        <v>7016.5</v>
      </c>
      <c r="F42" s="20" t="s">
        <v>101</v>
      </c>
      <c r="G42" s="21" t="s">
        <v>102</v>
      </c>
      <c r="H42" s="28" t="s">
        <v>103</v>
      </c>
    </row>
    <row r="43" spans="1:8" ht="31.5" x14ac:dyDescent="0.25">
      <c r="A43" s="22" t="s">
        <v>137</v>
      </c>
      <c r="B43" s="22" t="s">
        <v>267</v>
      </c>
      <c r="C43" s="23">
        <v>9399.7999999999993</v>
      </c>
      <c r="D43" s="24">
        <v>7067.2</v>
      </c>
      <c r="E43" s="23">
        <v>7016.5</v>
      </c>
      <c r="F43" s="25" t="s">
        <v>101</v>
      </c>
      <c r="G43" s="26" t="s">
        <v>102</v>
      </c>
      <c r="H43" s="25" t="s">
        <v>103</v>
      </c>
    </row>
    <row r="44" spans="1:8" ht="15.75" x14ac:dyDescent="0.25">
      <c r="A44" s="18" t="s">
        <v>105</v>
      </c>
      <c r="B44" s="18" t="s">
        <v>106</v>
      </c>
      <c r="C44" s="19">
        <f>C45+C47</f>
        <v>240.39999999999998</v>
      </c>
      <c r="D44" s="19">
        <f>D45+D47</f>
        <v>207.5</v>
      </c>
      <c r="E44" s="19">
        <f>E45+E47</f>
        <v>207.5</v>
      </c>
      <c r="F44" s="20" t="s">
        <v>107</v>
      </c>
      <c r="G44" s="21" t="s">
        <v>108</v>
      </c>
      <c r="H44" s="20" t="s">
        <v>109</v>
      </c>
    </row>
    <row r="45" spans="1:8" s="29" customFormat="1" ht="31.5" x14ac:dyDescent="0.25">
      <c r="A45" s="18" t="s">
        <v>110</v>
      </c>
      <c r="B45" s="18" t="s">
        <v>111</v>
      </c>
      <c r="C45" s="19">
        <f>C46</f>
        <v>0.2</v>
      </c>
      <c r="D45" s="19">
        <f>D46</f>
        <v>0.2</v>
      </c>
      <c r="E45" s="19">
        <f>E46</f>
        <v>0.2</v>
      </c>
      <c r="F45" s="20" t="s">
        <v>112</v>
      </c>
      <c r="G45" s="21" t="s">
        <v>112</v>
      </c>
      <c r="H45" s="28" t="s">
        <v>112</v>
      </c>
    </row>
    <row r="46" spans="1:8" ht="31.5" x14ac:dyDescent="0.25">
      <c r="A46" s="22" t="s">
        <v>113</v>
      </c>
      <c r="B46" s="22" t="s">
        <v>114</v>
      </c>
      <c r="C46" s="23">
        <v>0.2</v>
      </c>
      <c r="D46" s="23">
        <v>0.2</v>
      </c>
      <c r="E46" s="23">
        <v>0.2</v>
      </c>
      <c r="F46" s="25" t="s">
        <v>112</v>
      </c>
      <c r="G46" s="26" t="s">
        <v>112</v>
      </c>
      <c r="H46" s="25" t="s">
        <v>112</v>
      </c>
    </row>
    <row r="47" spans="1:8" s="29" customFormat="1" ht="31.5" x14ac:dyDescent="0.25">
      <c r="A47" s="18" t="s">
        <v>115</v>
      </c>
      <c r="B47" s="18" t="s">
        <v>116</v>
      </c>
      <c r="C47" s="19">
        <f>C48</f>
        <v>240.2</v>
      </c>
      <c r="D47" s="19">
        <f>D48</f>
        <v>207.3</v>
      </c>
      <c r="E47" s="19">
        <f>E48</f>
        <v>207.3</v>
      </c>
      <c r="F47" s="20" t="s">
        <v>117</v>
      </c>
      <c r="G47" s="21" t="s">
        <v>118</v>
      </c>
      <c r="H47" s="20" t="s">
        <v>119</v>
      </c>
    </row>
    <row r="48" spans="1:8" ht="47.25" x14ac:dyDescent="0.25">
      <c r="A48" s="22" t="s">
        <v>120</v>
      </c>
      <c r="B48" s="22" t="s">
        <v>121</v>
      </c>
      <c r="C48" s="23">
        <v>240.2</v>
      </c>
      <c r="D48" s="23">
        <v>207.3</v>
      </c>
      <c r="E48" s="23">
        <v>207.3</v>
      </c>
      <c r="F48" s="25" t="s">
        <v>117</v>
      </c>
      <c r="G48" s="26" t="s">
        <v>118</v>
      </c>
      <c r="H48" s="25" t="s">
        <v>119</v>
      </c>
    </row>
    <row r="49" spans="1:8" s="29" customFormat="1" ht="15.75" x14ac:dyDescent="0.25">
      <c r="A49" s="18" t="s">
        <v>122</v>
      </c>
      <c r="B49" s="30" t="s">
        <v>123</v>
      </c>
      <c r="C49" s="19">
        <f t="shared" ref="C49:E50" si="4">C50</f>
        <v>0</v>
      </c>
      <c r="D49" s="19">
        <f t="shared" si="4"/>
        <v>0</v>
      </c>
      <c r="E49" s="19">
        <f t="shared" si="4"/>
        <v>0</v>
      </c>
      <c r="F49" s="20" t="s">
        <v>124</v>
      </c>
      <c r="G49" s="21" t="s">
        <v>124</v>
      </c>
      <c r="H49" s="20" t="s">
        <v>124</v>
      </c>
    </row>
    <row r="50" spans="1:8" s="29" customFormat="1" ht="15.75" x14ac:dyDescent="0.25">
      <c r="A50" s="18" t="s">
        <v>125</v>
      </c>
      <c r="B50" s="30" t="s">
        <v>126</v>
      </c>
      <c r="C50" s="19">
        <f t="shared" si="4"/>
        <v>0</v>
      </c>
      <c r="D50" s="19">
        <f t="shared" si="4"/>
        <v>0</v>
      </c>
      <c r="E50" s="19">
        <f t="shared" si="4"/>
        <v>0</v>
      </c>
      <c r="F50" s="20" t="s">
        <v>124</v>
      </c>
      <c r="G50" s="21" t="s">
        <v>124</v>
      </c>
      <c r="H50" s="28" t="s">
        <v>124</v>
      </c>
    </row>
    <row r="51" spans="1:8" ht="31.5" x14ac:dyDescent="0.25">
      <c r="A51" s="22" t="s">
        <v>127</v>
      </c>
      <c r="B51" s="31" t="s">
        <v>128</v>
      </c>
      <c r="C51" s="23">
        <v>0</v>
      </c>
      <c r="D51" s="23">
        <v>0</v>
      </c>
      <c r="E51" s="23">
        <v>0</v>
      </c>
      <c r="F51" s="25" t="s">
        <v>124</v>
      </c>
      <c r="G51" s="26" t="s">
        <v>124</v>
      </c>
      <c r="H51" s="25" t="s">
        <v>124</v>
      </c>
    </row>
    <row r="52" spans="1:8" ht="15.75" x14ac:dyDescent="0.25">
      <c r="A52" s="18"/>
      <c r="B52" s="18" t="s">
        <v>129</v>
      </c>
      <c r="C52" s="19">
        <f>C12+C39</f>
        <v>15168.599999999999</v>
      </c>
      <c r="D52" s="19">
        <f>D12+D39</f>
        <v>12905.5</v>
      </c>
      <c r="E52" s="19">
        <f>E12+E39</f>
        <v>13018.099999999999</v>
      </c>
      <c r="F52" s="20" t="s">
        <v>130</v>
      </c>
      <c r="G52" s="32" t="s">
        <v>131</v>
      </c>
      <c r="H52" s="20" t="s">
        <v>132</v>
      </c>
    </row>
    <row r="53" spans="1:8" ht="15.75" x14ac:dyDescent="0.25">
      <c r="A53" s="1"/>
    </row>
    <row r="54" spans="1:8" ht="15.75" x14ac:dyDescent="0.25">
      <c r="A54" s="1"/>
    </row>
    <row r="55" spans="1:8" ht="15.75" x14ac:dyDescent="0.25">
      <c r="A55" s="1"/>
    </row>
  </sheetData>
  <mergeCells count="8">
    <mergeCell ref="A1:E1"/>
    <mergeCell ref="A10:E10"/>
    <mergeCell ref="A2:F2"/>
    <mergeCell ref="A3:F3"/>
    <mergeCell ref="A4:F4"/>
    <mergeCell ref="A6:E6"/>
    <mergeCell ref="A7:E7"/>
    <mergeCell ref="A8:E8"/>
  </mergeCells>
  <pageMargins left="0.70866141732283472" right="0.70866141732283472" top="1.1417322834645669" bottom="1.1417322834645669" header="0.74803149606299213" footer="0.74803149606299213"/>
  <pageSetup paperSize="9" scale="93" fitToWidth="0" fitToHeight="0" orientation="landscape" horizontalDpi="360" verticalDpi="360" r:id="rId1"/>
  <headerFooter alignWithMargins="0"/>
  <colBreaks count="1" manualBreakCount="1">
    <brk id="5" max="51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view="pageBreakPreview" topLeftCell="A3" zoomScale="80" zoomScaleNormal="70" zoomScaleSheetLayoutView="80" workbookViewId="0">
      <selection activeCell="G91" sqref="G91"/>
    </sheetView>
  </sheetViews>
  <sheetFormatPr defaultRowHeight="14.25" x14ac:dyDescent="0.2"/>
  <cols>
    <col min="1" max="1" width="97.75" style="73" customWidth="1"/>
    <col min="2" max="2" width="23.25" style="65" customWidth="1"/>
    <col min="3" max="3" width="10.125" style="65" customWidth="1"/>
    <col min="4" max="4" width="10.75" style="296" customWidth="1"/>
    <col min="5" max="5" width="11.875" style="296" customWidth="1"/>
    <col min="6" max="6" width="11.375" style="331" customWidth="1"/>
    <col min="7" max="7" width="11.5" style="331" customWidth="1"/>
    <col min="8" max="8" width="11.75" style="331" customWidth="1"/>
    <col min="9" max="9" width="11.375" style="73" hidden="1" customWidth="1"/>
    <col min="10" max="10" width="11.5" style="73" hidden="1" customWidth="1"/>
    <col min="11" max="11" width="11.75" style="73" hidden="1" customWidth="1"/>
    <col min="12" max="16384" width="9" style="73"/>
  </cols>
  <sheetData>
    <row r="1" spans="1:11" s="34" customFormat="1" ht="15" x14ac:dyDescent="0.2">
      <c r="A1" s="181" t="s">
        <v>536</v>
      </c>
      <c r="B1" s="182"/>
      <c r="C1" s="182"/>
      <c r="D1" s="182"/>
      <c r="E1" s="182"/>
      <c r="F1" s="182"/>
      <c r="G1" s="182"/>
      <c r="H1" s="182"/>
    </row>
    <row r="2" spans="1:11" s="34" customFormat="1" ht="15" x14ac:dyDescent="0.2">
      <c r="A2" s="181" t="s">
        <v>134</v>
      </c>
      <c r="B2" s="182"/>
      <c r="C2" s="182"/>
      <c r="D2" s="182"/>
      <c r="E2" s="182"/>
      <c r="F2" s="182"/>
      <c r="G2" s="182"/>
      <c r="H2" s="182"/>
    </row>
    <row r="3" spans="1:11" s="34" customFormat="1" ht="15" x14ac:dyDescent="0.2">
      <c r="A3" s="181" t="s">
        <v>537</v>
      </c>
      <c r="B3" s="182"/>
      <c r="C3" s="182"/>
      <c r="D3" s="182"/>
      <c r="E3" s="182"/>
      <c r="F3" s="182"/>
      <c r="G3" s="182"/>
      <c r="H3" s="182"/>
    </row>
    <row r="4" spans="1:11" s="34" customFormat="1" ht="15" x14ac:dyDescent="0.2">
      <c r="A4" s="181" t="str">
        <f>Прил_1!A4</f>
        <v>от 24.12.2020 № 161</v>
      </c>
      <c r="B4" s="182"/>
      <c r="C4" s="182"/>
      <c r="D4" s="182"/>
      <c r="E4" s="182"/>
      <c r="F4" s="182"/>
      <c r="G4" s="182"/>
      <c r="H4" s="182"/>
    </row>
    <row r="5" spans="1:11" ht="15.75" x14ac:dyDescent="0.2">
      <c r="A5" s="248"/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ht="89.25" customHeight="1" x14ac:dyDescent="0.35">
      <c r="A6" s="249" t="s">
        <v>538</v>
      </c>
      <c r="B6" s="44"/>
      <c r="C6" s="44"/>
      <c r="D6" s="44"/>
      <c r="E6" s="44"/>
      <c r="F6" s="44"/>
      <c r="G6" s="44"/>
      <c r="H6" s="44"/>
      <c r="I6" s="41"/>
      <c r="J6" s="41"/>
      <c r="K6" s="41"/>
    </row>
    <row r="7" spans="1:11" ht="15" thickBot="1" x14ac:dyDescent="0.25">
      <c r="A7" s="301" t="s">
        <v>504</v>
      </c>
      <c r="B7" s="302"/>
      <c r="C7" s="302"/>
      <c r="D7" s="302"/>
      <c r="E7" s="302"/>
      <c r="F7" s="302"/>
      <c r="G7" s="302"/>
      <c r="H7" s="302"/>
      <c r="I7" s="41"/>
      <c r="J7" s="41"/>
      <c r="K7" s="41"/>
    </row>
    <row r="8" spans="1:11" s="307" customFormat="1" ht="16.5" thickBot="1" x14ac:dyDescent="0.3">
      <c r="A8" s="303" t="s">
        <v>145</v>
      </c>
      <c r="B8" s="304" t="s">
        <v>539</v>
      </c>
      <c r="C8" s="304" t="s">
        <v>319</v>
      </c>
      <c r="D8" s="305" t="s">
        <v>540</v>
      </c>
      <c r="E8" s="305" t="s">
        <v>317</v>
      </c>
      <c r="F8" s="306" t="s">
        <v>5</v>
      </c>
      <c r="G8" s="306" t="s">
        <v>6</v>
      </c>
      <c r="H8" s="306" t="s">
        <v>7</v>
      </c>
      <c r="I8" s="304" t="s">
        <v>5</v>
      </c>
      <c r="J8" s="304" t="s">
        <v>6</v>
      </c>
      <c r="K8" s="304" t="s">
        <v>7</v>
      </c>
    </row>
    <row r="9" spans="1:11" ht="16.5" thickBot="1" x14ac:dyDescent="0.25">
      <c r="A9" s="264" t="s">
        <v>499</v>
      </c>
      <c r="B9" s="308"/>
      <c r="C9" s="308"/>
      <c r="D9" s="309"/>
      <c r="E9" s="309"/>
      <c r="F9" s="310">
        <f>F69+F86+F74</f>
        <v>15168.599999999999</v>
      </c>
      <c r="G9" s="310">
        <f t="shared" ref="G9:H9" si="0">G69+G86+G74</f>
        <v>12905.5</v>
      </c>
      <c r="H9" s="310">
        <f t="shared" si="0"/>
        <v>13018.099999999999</v>
      </c>
      <c r="I9" s="308" t="s">
        <v>130</v>
      </c>
      <c r="J9" s="308" t="s">
        <v>131</v>
      </c>
      <c r="K9" s="308" t="s">
        <v>132</v>
      </c>
    </row>
    <row r="10" spans="1:11" ht="16.5" thickBot="1" x14ac:dyDescent="0.25">
      <c r="A10" s="264" t="s">
        <v>541</v>
      </c>
      <c r="B10" s="261" t="s">
        <v>542</v>
      </c>
      <c r="C10" s="261"/>
      <c r="D10" s="262"/>
      <c r="E10" s="262"/>
      <c r="F10" s="265">
        <f>F11+F13</f>
        <v>3</v>
      </c>
      <c r="G10" s="265">
        <f t="shared" ref="G10:H10" si="1">G11+G13</f>
        <v>3</v>
      </c>
      <c r="H10" s="265">
        <f t="shared" si="1"/>
        <v>3</v>
      </c>
      <c r="I10" s="261" t="s">
        <v>374</v>
      </c>
      <c r="J10" s="261" t="s">
        <v>374</v>
      </c>
      <c r="K10" s="261" t="s">
        <v>374</v>
      </c>
    </row>
    <row r="11" spans="1:11" s="307" customFormat="1" ht="32.25" thickBot="1" x14ac:dyDescent="0.3">
      <c r="A11" s="288" t="s">
        <v>543</v>
      </c>
      <c r="B11" s="261" t="s">
        <v>544</v>
      </c>
      <c r="C11" s="261"/>
      <c r="D11" s="262"/>
      <c r="E11" s="262"/>
      <c r="F11" s="265">
        <f>F12</f>
        <v>0</v>
      </c>
      <c r="G11" s="265">
        <f t="shared" ref="G11:H11" si="2">G12</f>
        <v>0</v>
      </c>
      <c r="H11" s="265">
        <f t="shared" si="2"/>
        <v>0</v>
      </c>
      <c r="I11" s="261">
        <v>0</v>
      </c>
      <c r="J11" s="261">
        <v>0</v>
      </c>
      <c r="K11" s="261">
        <v>0</v>
      </c>
    </row>
    <row r="12" spans="1:11" ht="79.5" thickBot="1" x14ac:dyDescent="0.25">
      <c r="A12" s="98" t="s">
        <v>545</v>
      </c>
      <c r="B12" s="272" t="s">
        <v>371</v>
      </c>
      <c r="C12" s="272">
        <v>240</v>
      </c>
      <c r="D12" s="274" t="s">
        <v>324</v>
      </c>
      <c r="E12" s="274">
        <v>13</v>
      </c>
      <c r="F12" s="283">
        <v>0</v>
      </c>
      <c r="G12" s="283">
        <v>0</v>
      </c>
      <c r="H12" s="283">
        <v>0</v>
      </c>
      <c r="I12" s="272">
        <v>0</v>
      </c>
      <c r="J12" s="272">
        <v>0</v>
      </c>
      <c r="K12" s="272">
        <v>0</v>
      </c>
    </row>
    <row r="13" spans="1:11" s="307" customFormat="1" ht="32.25" thickBot="1" x14ac:dyDescent="0.3">
      <c r="A13" s="264" t="s">
        <v>546</v>
      </c>
      <c r="B13" s="261" t="s">
        <v>547</v>
      </c>
      <c r="C13" s="261"/>
      <c r="D13" s="262"/>
      <c r="E13" s="262"/>
      <c r="F13" s="265">
        <f t="shared" ref="F13:K13" si="3">F14</f>
        <v>3</v>
      </c>
      <c r="G13" s="265">
        <f t="shared" si="3"/>
        <v>3</v>
      </c>
      <c r="H13" s="265">
        <f t="shared" si="3"/>
        <v>3</v>
      </c>
      <c r="I13" s="265" t="str">
        <f t="shared" si="3"/>
        <v>3,0</v>
      </c>
      <c r="J13" s="265" t="str">
        <f t="shared" si="3"/>
        <v>3,0</v>
      </c>
      <c r="K13" s="265" t="str">
        <f t="shared" si="3"/>
        <v>3,0</v>
      </c>
    </row>
    <row r="14" spans="1:11" ht="79.5" thickBot="1" x14ac:dyDescent="0.25">
      <c r="A14" s="98" t="s">
        <v>548</v>
      </c>
      <c r="B14" s="272" t="s">
        <v>373</v>
      </c>
      <c r="C14" s="272">
        <v>240</v>
      </c>
      <c r="D14" s="274" t="s">
        <v>324</v>
      </c>
      <c r="E14" s="274">
        <v>13</v>
      </c>
      <c r="F14" s="283">
        <v>3</v>
      </c>
      <c r="G14" s="283">
        <v>3</v>
      </c>
      <c r="H14" s="283">
        <v>3</v>
      </c>
      <c r="I14" s="272" t="s">
        <v>374</v>
      </c>
      <c r="J14" s="272" t="s">
        <v>374</v>
      </c>
      <c r="K14" s="272" t="s">
        <v>374</v>
      </c>
    </row>
    <row r="15" spans="1:11" ht="32.25" thickBot="1" x14ac:dyDescent="0.25">
      <c r="A15" s="264" t="s">
        <v>549</v>
      </c>
      <c r="B15" s="261" t="s">
        <v>550</v>
      </c>
      <c r="C15" s="261"/>
      <c r="D15" s="262"/>
      <c r="E15" s="262"/>
      <c r="F15" s="265">
        <f>F16+F18</f>
        <v>1249.22</v>
      </c>
      <c r="G15" s="265">
        <f t="shared" ref="G15:H15" si="4">G16+G18</f>
        <v>988.5</v>
      </c>
      <c r="H15" s="265">
        <f t="shared" si="4"/>
        <v>988.5</v>
      </c>
      <c r="I15" s="261" t="s">
        <v>551</v>
      </c>
      <c r="J15" s="261" t="s">
        <v>552</v>
      </c>
      <c r="K15" s="261" t="s">
        <v>553</v>
      </c>
    </row>
    <row r="16" spans="1:11" s="307" customFormat="1" ht="16.5" thickBot="1" x14ac:dyDescent="0.3">
      <c r="A16" s="264" t="s">
        <v>554</v>
      </c>
      <c r="B16" s="261" t="s">
        <v>555</v>
      </c>
      <c r="C16" s="261"/>
      <c r="D16" s="262"/>
      <c r="E16" s="262"/>
      <c r="F16" s="265">
        <f t="shared" ref="F16:H16" si="5">F17</f>
        <v>300</v>
      </c>
      <c r="G16" s="265">
        <f t="shared" si="5"/>
        <v>300</v>
      </c>
      <c r="H16" s="265">
        <f t="shared" si="5"/>
        <v>300</v>
      </c>
      <c r="I16" s="261" t="s">
        <v>426</v>
      </c>
      <c r="J16" s="261" t="s">
        <v>427</v>
      </c>
      <c r="K16" s="261" t="s">
        <v>428</v>
      </c>
    </row>
    <row r="17" spans="1:11" ht="88.5" customHeight="1" thickBot="1" x14ac:dyDescent="0.25">
      <c r="A17" s="135" t="s">
        <v>556</v>
      </c>
      <c r="B17" s="282" t="s">
        <v>430</v>
      </c>
      <c r="C17" s="272">
        <v>240</v>
      </c>
      <c r="D17" s="274" t="s">
        <v>421</v>
      </c>
      <c r="E17" s="274" t="s">
        <v>405</v>
      </c>
      <c r="F17" s="283">
        <v>300</v>
      </c>
      <c r="G17" s="283">
        <v>300</v>
      </c>
      <c r="H17" s="283">
        <v>300</v>
      </c>
      <c r="I17" s="272" t="s">
        <v>426</v>
      </c>
      <c r="J17" s="272" t="s">
        <v>427</v>
      </c>
      <c r="K17" s="272" t="s">
        <v>428</v>
      </c>
    </row>
    <row r="18" spans="1:11" s="307" customFormat="1" ht="34.5" customHeight="1" thickBot="1" x14ac:dyDescent="0.3">
      <c r="A18" s="264" t="s">
        <v>557</v>
      </c>
      <c r="B18" s="261" t="s">
        <v>558</v>
      </c>
      <c r="C18" s="261"/>
      <c r="D18" s="311"/>
      <c r="E18" s="311"/>
      <c r="F18" s="265">
        <f>SUM(F19:F24)</f>
        <v>949.22</v>
      </c>
      <c r="G18" s="265">
        <f t="shared" ref="G18:H18" si="6">SUM(G19:G24)</f>
        <v>688.5</v>
      </c>
      <c r="H18" s="265">
        <f t="shared" si="6"/>
        <v>688.5</v>
      </c>
      <c r="I18" s="261" t="s">
        <v>559</v>
      </c>
      <c r="J18" s="261" t="s">
        <v>560</v>
      </c>
      <c r="K18" s="261" t="s">
        <v>561</v>
      </c>
    </row>
    <row r="19" spans="1:11" ht="56.25" customHeight="1" x14ac:dyDescent="0.2">
      <c r="A19" s="312" t="s">
        <v>562</v>
      </c>
      <c r="B19" s="148" t="s">
        <v>439</v>
      </c>
      <c r="C19" s="313">
        <v>240</v>
      </c>
      <c r="D19" s="314" t="s">
        <v>421</v>
      </c>
      <c r="E19" s="314" t="s">
        <v>329</v>
      </c>
      <c r="F19" s="315">
        <v>157.5</v>
      </c>
      <c r="G19" s="316">
        <v>157.5</v>
      </c>
      <c r="H19" s="316">
        <v>157.5</v>
      </c>
      <c r="I19" s="133" t="s">
        <v>440</v>
      </c>
      <c r="J19" s="133" t="s">
        <v>441</v>
      </c>
      <c r="K19" s="278"/>
    </row>
    <row r="20" spans="1:11" ht="79.5" thickBot="1" x14ac:dyDescent="0.25">
      <c r="A20" s="98" t="s">
        <v>563</v>
      </c>
      <c r="B20" s="272" t="s">
        <v>443</v>
      </c>
      <c r="C20" s="100">
        <v>240</v>
      </c>
      <c r="D20" s="314" t="s">
        <v>421</v>
      </c>
      <c r="E20" s="314" t="s">
        <v>329</v>
      </c>
      <c r="F20" s="275">
        <v>281.89999999999998</v>
      </c>
      <c r="G20" s="275">
        <v>260</v>
      </c>
      <c r="H20" s="275">
        <v>260</v>
      </c>
      <c r="I20" s="272" t="s">
        <v>444</v>
      </c>
      <c r="J20" s="272" t="s">
        <v>445</v>
      </c>
      <c r="K20" s="272" t="s">
        <v>446</v>
      </c>
    </row>
    <row r="21" spans="1:11" ht="79.5" thickBot="1" x14ac:dyDescent="0.25">
      <c r="A21" s="273" t="s">
        <v>564</v>
      </c>
      <c r="B21" s="272" t="s">
        <v>448</v>
      </c>
      <c r="C21" s="100">
        <v>240</v>
      </c>
      <c r="D21" s="314" t="s">
        <v>421</v>
      </c>
      <c r="E21" s="314" t="s">
        <v>329</v>
      </c>
      <c r="F21" s="275">
        <v>438.82</v>
      </c>
      <c r="G21" s="275">
        <v>200</v>
      </c>
      <c r="H21" s="275">
        <v>200</v>
      </c>
      <c r="I21" s="272" t="s">
        <v>449</v>
      </c>
      <c r="J21" s="272" t="s">
        <v>450</v>
      </c>
      <c r="K21" s="272" t="s">
        <v>451</v>
      </c>
    </row>
    <row r="22" spans="1:11" ht="79.5" thickBot="1" x14ac:dyDescent="0.25">
      <c r="A22" s="273" t="s">
        <v>525</v>
      </c>
      <c r="B22" s="282" t="s">
        <v>453</v>
      </c>
      <c r="C22" s="100">
        <v>240</v>
      </c>
      <c r="D22" s="314" t="s">
        <v>421</v>
      </c>
      <c r="E22" s="314" t="s">
        <v>329</v>
      </c>
      <c r="F22" s="275">
        <v>40</v>
      </c>
      <c r="G22" s="275">
        <v>40</v>
      </c>
      <c r="H22" s="275">
        <v>40</v>
      </c>
      <c r="I22" s="272" t="s">
        <v>58</v>
      </c>
      <c r="J22" s="272">
        <v>0</v>
      </c>
      <c r="K22" s="272">
        <v>0</v>
      </c>
    </row>
    <row r="23" spans="1:11" ht="79.5" thickBot="1" x14ac:dyDescent="0.25">
      <c r="A23" s="266" t="s">
        <v>454</v>
      </c>
      <c r="B23" s="278" t="s">
        <v>455</v>
      </c>
      <c r="C23" s="138">
        <v>240</v>
      </c>
      <c r="D23" s="314" t="s">
        <v>421</v>
      </c>
      <c r="E23" s="314" t="s">
        <v>329</v>
      </c>
      <c r="F23" s="287">
        <v>30</v>
      </c>
      <c r="G23" s="287">
        <v>30</v>
      </c>
      <c r="H23" s="287">
        <v>30</v>
      </c>
      <c r="I23" s="278"/>
      <c r="J23" s="278"/>
      <c r="K23" s="278"/>
    </row>
    <row r="24" spans="1:11" ht="76.5" customHeight="1" x14ac:dyDescent="0.2">
      <c r="A24" s="132" t="s">
        <v>456</v>
      </c>
      <c r="B24" s="133" t="s">
        <v>565</v>
      </c>
      <c r="C24" s="317">
        <v>540</v>
      </c>
      <c r="D24" s="314" t="s">
        <v>421</v>
      </c>
      <c r="E24" s="314" t="s">
        <v>329</v>
      </c>
      <c r="F24" s="318">
        <v>1</v>
      </c>
      <c r="G24" s="268">
        <v>1</v>
      </c>
      <c r="H24" s="268">
        <v>1</v>
      </c>
      <c r="I24" s="133" t="s">
        <v>377</v>
      </c>
      <c r="J24" s="133" t="s">
        <v>377</v>
      </c>
      <c r="K24" s="278"/>
    </row>
    <row r="25" spans="1:11" ht="32.25" thickBot="1" x14ac:dyDescent="0.25">
      <c r="A25" s="264" t="s">
        <v>566</v>
      </c>
      <c r="B25" s="261" t="s">
        <v>567</v>
      </c>
      <c r="C25" s="319"/>
      <c r="D25" s="320"/>
      <c r="E25" s="320"/>
      <c r="F25" s="265">
        <f t="shared" ref="F25:H25" si="7">F26+F28</f>
        <v>6</v>
      </c>
      <c r="G25" s="265">
        <f t="shared" si="7"/>
        <v>6</v>
      </c>
      <c r="H25" s="265">
        <f t="shared" si="7"/>
        <v>6</v>
      </c>
      <c r="I25" s="261" t="s">
        <v>498</v>
      </c>
      <c r="J25" s="261" t="s">
        <v>498</v>
      </c>
      <c r="K25" s="261" t="s">
        <v>498</v>
      </c>
    </row>
    <row r="26" spans="1:11" s="307" customFormat="1" ht="16.5" thickBot="1" x14ac:dyDescent="0.3">
      <c r="A26" s="264" t="s">
        <v>568</v>
      </c>
      <c r="B26" s="261" t="s">
        <v>569</v>
      </c>
      <c r="C26" s="261"/>
      <c r="D26" s="262"/>
      <c r="E26" s="262"/>
      <c r="F26" s="265">
        <f t="shared" ref="F26:H26" si="8">F27</f>
        <v>1</v>
      </c>
      <c r="G26" s="265">
        <f t="shared" si="8"/>
        <v>1</v>
      </c>
      <c r="H26" s="265">
        <f t="shared" si="8"/>
        <v>1</v>
      </c>
      <c r="I26" s="261" t="s">
        <v>377</v>
      </c>
      <c r="J26" s="261" t="s">
        <v>377</v>
      </c>
      <c r="K26" s="261" t="s">
        <v>377</v>
      </c>
    </row>
    <row r="27" spans="1:11" ht="96.75" customHeight="1" thickBot="1" x14ac:dyDescent="0.25">
      <c r="A27" s="98" t="s">
        <v>375</v>
      </c>
      <c r="B27" s="272" t="s">
        <v>376</v>
      </c>
      <c r="C27" s="272">
        <v>240</v>
      </c>
      <c r="D27" s="274" t="s">
        <v>324</v>
      </c>
      <c r="E27" s="274">
        <v>13</v>
      </c>
      <c r="F27" s="283">
        <v>1</v>
      </c>
      <c r="G27" s="283">
        <v>1</v>
      </c>
      <c r="H27" s="283">
        <v>1</v>
      </c>
      <c r="I27" s="272" t="s">
        <v>377</v>
      </c>
      <c r="J27" s="272" t="s">
        <v>377</v>
      </c>
      <c r="K27" s="272" t="s">
        <v>377</v>
      </c>
    </row>
    <row r="28" spans="1:11" s="307" customFormat="1" ht="32.25" thickBot="1" x14ac:dyDescent="0.3">
      <c r="A28" s="264" t="s">
        <v>570</v>
      </c>
      <c r="B28" s="261" t="s">
        <v>571</v>
      </c>
      <c r="C28" s="261"/>
      <c r="D28" s="262"/>
      <c r="E28" s="262"/>
      <c r="F28" s="265">
        <f t="shared" ref="F28:H28" si="9">F29</f>
        <v>5</v>
      </c>
      <c r="G28" s="265">
        <f t="shared" si="9"/>
        <v>5</v>
      </c>
      <c r="H28" s="265">
        <f t="shared" si="9"/>
        <v>5</v>
      </c>
      <c r="I28" s="261" t="s">
        <v>380</v>
      </c>
      <c r="J28" s="261" t="s">
        <v>380</v>
      </c>
      <c r="K28" s="261" t="s">
        <v>380</v>
      </c>
    </row>
    <row r="29" spans="1:11" ht="85.5" customHeight="1" thickBot="1" x14ac:dyDescent="0.25">
      <c r="A29" s="98" t="s">
        <v>515</v>
      </c>
      <c r="B29" s="272" t="s">
        <v>379</v>
      </c>
      <c r="C29" s="272">
        <v>240</v>
      </c>
      <c r="D29" s="274" t="s">
        <v>324</v>
      </c>
      <c r="E29" s="274">
        <v>13</v>
      </c>
      <c r="F29" s="283">
        <v>5</v>
      </c>
      <c r="G29" s="283">
        <v>5</v>
      </c>
      <c r="H29" s="283">
        <v>5</v>
      </c>
      <c r="I29" s="283">
        <v>5</v>
      </c>
      <c r="J29" s="283">
        <v>5</v>
      </c>
      <c r="K29" s="283">
        <v>5</v>
      </c>
    </row>
    <row r="30" spans="1:11" ht="48" thickBot="1" x14ac:dyDescent="0.25">
      <c r="A30" s="264" t="s">
        <v>572</v>
      </c>
      <c r="B30" s="261" t="s">
        <v>573</v>
      </c>
      <c r="C30" s="261"/>
      <c r="D30" s="262"/>
      <c r="E30" s="262"/>
      <c r="F30" s="265">
        <f>F31+F34+F37</f>
        <v>44.8</v>
      </c>
      <c r="G30" s="265">
        <f>G31+G34+G37</f>
        <v>44.8</v>
      </c>
      <c r="H30" s="265">
        <f>H31+H34+H37</f>
        <v>44.8</v>
      </c>
      <c r="I30" s="261" t="s">
        <v>574</v>
      </c>
      <c r="J30" s="261" t="s">
        <v>574</v>
      </c>
      <c r="K30" s="261" t="s">
        <v>574</v>
      </c>
    </row>
    <row r="31" spans="1:11" s="307" customFormat="1" ht="16.5" thickBot="1" x14ac:dyDescent="0.3">
      <c r="A31" s="264" t="s">
        <v>575</v>
      </c>
      <c r="B31" s="261" t="s">
        <v>576</v>
      </c>
      <c r="C31" s="261"/>
      <c r="D31" s="262"/>
      <c r="E31" s="262"/>
      <c r="F31" s="265">
        <f>F32+F33</f>
        <v>40.799999999999997</v>
      </c>
      <c r="G31" s="265">
        <f>G32+G33</f>
        <v>40.799999999999997</v>
      </c>
      <c r="H31" s="265">
        <f>H32+H33</f>
        <v>40.799999999999997</v>
      </c>
      <c r="I31" s="261" t="s">
        <v>344</v>
      </c>
      <c r="J31" s="261" t="s">
        <v>344</v>
      </c>
      <c r="K31" s="261" t="s">
        <v>344</v>
      </c>
    </row>
    <row r="32" spans="1:11" ht="63.75" thickBot="1" x14ac:dyDescent="0.25">
      <c r="A32" s="266" t="s">
        <v>342</v>
      </c>
      <c r="B32" s="133" t="s">
        <v>343</v>
      </c>
      <c r="C32" s="133">
        <v>240</v>
      </c>
      <c r="D32" s="267" t="s">
        <v>324</v>
      </c>
      <c r="E32" s="267" t="s">
        <v>338</v>
      </c>
      <c r="F32" s="268">
        <v>40.799999999999997</v>
      </c>
      <c r="G32" s="268">
        <v>40.799999999999997</v>
      </c>
      <c r="H32" s="268">
        <v>40.799999999999997</v>
      </c>
      <c r="I32" s="133" t="s">
        <v>344</v>
      </c>
      <c r="J32" s="133" t="s">
        <v>344</v>
      </c>
      <c r="K32" s="133" t="s">
        <v>344</v>
      </c>
    </row>
    <row r="33" spans="1:11" ht="63.75" thickBot="1" x14ac:dyDescent="0.25">
      <c r="A33" s="266" t="s">
        <v>342</v>
      </c>
      <c r="B33" s="133" t="s">
        <v>343</v>
      </c>
      <c r="C33" s="133">
        <v>240</v>
      </c>
      <c r="D33" s="267" t="s">
        <v>329</v>
      </c>
      <c r="E33" s="267" t="s">
        <v>412</v>
      </c>
      <c r="F33" s="321">
        <v>0</v>
      </c>
      <c r="G33" s="321">
        <v>0</v>
      </c>
      <c r="H33" s="321">
        <v>0</v>
      </c>
      <c r="I33" s="321">
        <v>0</v>
      </c>
      <c r="J33" s="321">
        <v>0</v>
      </c>
      <c r="K33" s="321">
        <v>0</v>
      </c>
    </row>
    <row r="34" spans="1:11" s="307" customFormat="1" ht="16.5" thickBot="1" x14ac:dyDescent="0.3">
      <c r="A34" s="322" t="s">
        <v>577</v>
      </c>
      <c r="B34" s="308" t="s">
        <v>578</v>
      </c>
      <c r="C34" s="308"/>
      <c r="D34" s="309"/>
      <c r="E34" s="309"/>
      <c r="F34" s="310">
        <f t="shared" ref="F34:H34" si="10">F35</f>
        <v>0</v>
      </c>
      <c r="G34" s="310">
        <f t="shared" si="10"/>
        <v>0</v>
      </c>
      <c r="H34" s="310">
        <f t="shared" si="10"/>
        <v>0</v>
      </c>
      <c r="I34" s="261">
        <v>0</v>
      </c>
      <c r="J34" s="261">
        <v>0</v>
      </c>
      <c r="K34" s="261">
        <v>0</v>
      </c>
    </row>
    <row r="35" spans="1:11" ht="78.75" x14ac:dyDescent="0.2">
      <c r="A35" s="136" t="s">
        <v>579</v>
      </c>
      <c r="B35" s="117" t="s">
        <v>414</v>
      </c>
      <c r="C35" s="117">
        <v>240</v>
      </c>
      <c r="D35" s="323">
        <v>3</v>
      </c>
      <c r="E35" s="323">
        <v>9</v>
      </c>
      <c r="F35" s="324">
        <v>0</v>
      </c>
      <c r="G35" s="324">
        <v>0</v>
      </c>
      <c r="H35" s="324">
        <v>0</v>
      </c>
      <c r="I35" s="117">
        <v>0</v>
      </c>
      <c r="J35" s="117">
        <v>0</v>
      </c>
      <c r="K35" s="117">
        <v>0</v>
      </c>
    </row>
    <row r="36" spans="1:11" ht="16.5" thickBot="1" x14ac:dyDescent="0.25">
      <c r="A36" s="135" t="s">
        <v>580</v>
      </c>
      <c r="B36" s="118"/>
      <c r="C36" s="118"/>
      <c r="D36" s="325"/>
      <c r="E36" s="325"/>
      <c r="F36" s="326"/>
      <c r="G36" s="326"/>
      <c r="H36" s="326"/>
      <c r="I36" s="118"/>
      <c r="J36" s="118"/>
      <c r="K36" s="118"/>
    </row>
    <row r="37" spans="1:11" s="307" customFormat="1" ht="16.5" thickBot="1" x14ac:dyDescent="0.3">
      <c r="A37" s="285" t="s">
        <v>581</v>
      </c>
      <c r="B37" s="261" t="s">
        <v>582</v>
      </c>
      <c r="C37" s="261"/>
      <c r="D37" s="262"/>
      <c r="E37" s="262"/>
      <c r="F37" s="265">
        <f t="shared" ref="F37:H37" si="11">F38</f>
        <v>4</v>
      </c>
      <c r="G37" s="265">
        <f t="shared" si="11"/>
        <v>4</v>
      </c>
      <c r="H37" s="265">
        <f t="shared" si="11"/>
        <v>4</v>
      </c>
      <c r="I37" s="261" t="s">
        <v>410</v>
      </c>
      <c r="J37" s="261" t="s">
        <v>410</v>
      </c>
      <c r="K37" s="261" t="s">
        <v>410</v>
      </c>
    </row>
    <row r="38" spans="1:11" ht="63.75" thickBot="1" x14ac:dyDescent="0.25">
      <c r="A38" s="276" t="s">
        <v>415</v>
      </c>
      <c r="B38" s="272" t="s">
        <v>416</v>
      </c>
      <c r="C38" s="272">
        <v>240</v>
      </c>
      <c r="D38" s="274">
        <v>3</v>
      </c>
      <c r="E38" s="274">
        <v>9</v>
      </c>
      <c r="F38" s="275">
        <v>4</v>
      </c>
      <c r="G38" s="275">
        <v>4</v>
      </c>
      <c r="H38" s="275">
        <v>4</v>
      </c>
      <c r="I38" s="272" t="s">
        <v>410</v>
      </c>
      <c r="J38" s="272" t="s">
        <v>410</v>
      </c>
      <c r="K38" s="272" t="s">
        <v>410</v>
      </c>
    </row>
    <row r="39" spans="1:11" ht="16.5" thickBot="1" x14ac:dyDescent="0.25">
      <c r="A39" s="264" t="s">
        <v>583</v>
      </c>
      <c r="B39" s="261" t="s">
        <v>584</v>
      </c>
      <c r="C39" s="261"/>
      <c r="D39" s="262"/>
      <c r="E39" s="262"/>
      <c r="F39" s="265">
        <f t="shared" ref="F39:H39" si="12">F40</f>
        <v>4750</v>
      </c>
      <c r="G39" s="265">
        <f t="shared" si="12"/>
        <v>4125.0200000000004</v>
      </c>
      <c r="H39" s="265">
        <f t="shared" si="12"/>
        <v>4237.62</v>
      </c>
      <c r="I39" s="261" t="s">
        <v>473</v>
      </c>
      <c r="J39" s="261" t="s">
        <v>474</v>
      </c>
      <c r="K39" s="261" t="s">
        <v>475</v>
      </c>
    </row>
    <row r="40" spans="1:11" s="307" customFormat="1" ht="16.5" thickBot="1" x14ac:dyDescent="0.3">
      <c r="A40" s="285" t="s">
        <v>585</v>
      </c>
      <c r="B40" s="261" t="s">
        <v>586</v>
      </c>
      <c r="C40" s="261"/>
      <c r="D40" s="262"/>
      <c r="E40" s="262"/>
      <c r="F40" s="265">
        <f t="shared" ref="F40:H40" si="13">SUM(F41:F43)</f>
        <v>4750</v>
      </c>
      <c r="G40" s="265">
        <f t="shared" si="13"/>
        <v>4125.0200000000004</v>
      </c>
      <c r="H40" s="265">
        <f t="shared" si="13"/>
        <v>4237.62</v>
      </c>
      <c r="I40" s="261" t="s">
        <v>473</v>
      </c>
      <c r="J40" s="261" t="s">
        <v>474</v>
      </c>
      <c r="K40" s="261" t="s">
        <v>475</v>
      </c>
    </row>
    <row r="41" spans="1:11" ht="63.75" thickBot="1" x14ac:dyDescent="0.25">
      <c r="A41" s="273" t="s">
        <v>587</v>
      </c>
      <c r="B41" s="282" t="s">
        <v>478</v>
      </c>
      <c r="C41" s="272">
        <v>240</v>
      </c>
      <c r="D41" s="274">
        <v>8</v>
      </c>
      <c r="E41" s="274">
        <v>1</v>
      </c>
      <c r="F41" s="275">
        <v>0</v>
      </c>
      <c r="G41" s="275">
        <v>0</v>
      </c>
      <c r="H41" s="275">
        <v>0</v>
      </c>
      <c r="I41" s="272">
        <v>0</v>
      </c>
      <c r="J41" s="272">
        <v>0</v>
      </c>
      <c r="K41" s="272">
        <v>0</v>
      </c>
    </row>
    <row r="42" spans="1:11" ht="63.75" thickBot="1" x14ac:dyDescent="0.25">
      <c r="A42" s="98" t="s">
        <v>588</v>
      </c>
      <c r="B42" s="272" t="s">
        <v>480</v>
      </c>
      <c r="C42" s="272">
        <v>540</v>
      </c>
      <c r="D42" s="274">
        <v>8</v>
      </c>
      <c r="E42" s="274">
        <v>1</v>
      </c>
      <c r="F42" s="215">
        <v>4730</v>
      </c>
      <c r="G42" s="215">
        <v>4105.0200000000004</v>
      </c>
      <c r="H42" s="215">
        <v>4217.62</v>
      </c>
      <c r="I42" s="272" t="s">
        <v>481</v>
      </c>
      <c r="J42" s="272" t="s">
        <v>474</v>
      </c>
      <c r="K42" s="272" t="s">
        <v>482</v>
      </c>
    </row>
    <row r="43" spans="1:11" ht="63.75" thickBot="1" x14ac:dyDescent="0.25">
      <c r="A43" s="273" t="s">
        <v>483</v>
      </c>
      <c r="B43" s="272" t="s">
        <v>484</v>
      </c>
      <c r="C43" s="272">
        <v>240</v>
      </c>
      <c r="D43" s="274">
        <v>8</v>
      </c>
      <c r="E43" s="274">
        <v>1</v>
      </c>
      <c r="F43" s="275">
        <v>20</v>
      </c>
      <c r="G43" s="275">
        <v>20</v>
      </c>
      <c r="H43" s="275">
        <v>20</v>
      </c>
      <c r="I43" s="272" t="s">
        <v>356</v>
      </c>
      <c r="J43" s="272">
        <v>0</v>
      </c>
      <c r="K43" s="272" t="s">
        <v>58</v>
      </c>
    </row>
    <row r="44" spans="1:11" ht="32.25" thickBot="1" x14ac:dyDescent="0.25">
      <c r="A44" s="264" t="s">
        <v>589</v>
      </c>
      <c r="B44" s="261" t="s">
        <v>590</v>
      </c>
      <c r="C44" s="261"/>
      <c r="D44" s="262"/>
      <c r="E44" s="262"/>
      <c r="F44" s="265">
        <f t="shared" ref="F44:H45" si="14">F45</f>
        <v>26.4</v>
      </c>
      <c r="G44" s="265">
        <f t="shared" si="14"/>
        <v>26.4</v>
      </c>
      <c r="H44" s="265">
        <f t="shared" si="14"/>
        <v>26.4</v>
      </c>
      <c r="I44" s="261" t="s">
        <v>463</v>
      </c>
      <c r="J44" s="261" t="s">
        <v>463</v>
      </c>
      <c r="K44" s="261" t="s">
        <v>463</v>
      </c>
    </row>
    <row r="45" spans="1:11" s="307" customFormat="1" ht="16.5" thickBot="1" x14ac:dyDescent="0.3">
      <c r="A45" s="264" t="s">
        <v>591</v>
      </c>
      <c r="B45" s="261" t="s">
        <v>592</v>
      </c>
      <c r="C45" s="261"/>
      <c r="D45" s="262"/>
      <c r="E45" s="262"/>
      <c r="F45" s="265">
        <f t="shared" si="14"/>
        <v>26.4</v>
      </c>
      <c r="G45" s="265">
        <f t="shared" si="14"/>
        <v>26.4</v>
      </c>
      <c r="H45" s="265">
        <f t="shared" si="14"/>
        <v>26.4</v>
      </c>
      <c r="I45" s="261" t="s">
        <v>463</v>
      </c>
      <c r="J45" s="261" t="s">
        <v>463</v>
      </c>
      <c r="K45" s="261" t="s">
        <v>463</v>
      </c>
    </row>
    <row r="46" spans="1:11" ht="63.75" thickBot="1" x14ac:dyDescent="0.25">
      <c r="A46" s="273" t="s">
        <v>593</v>
      </c>
      <c r="B46" s="272" t="s">
        <v>466</v>
      </c>
      <c r="C46" s="272">
        <v>240</v>
      </c>
      <c r="D46" s="274">
        <v>6</v>
      </c>
      <c r="E46" s="274">
        <v>2</v>
      </c>
      <c r="F46" s="275">
        <v>26.4</v>
      </c>
      <c r="G46" s="275">
        <v>26.4</v>
      </c>
      <c r="H46" s="275">
        <v>26.4</v>
      </c>
      <c r="I46" s="272" t="s">
        <v>463</v>
      </c>
      <c r="J46" s="272" t="s">
        <v>463</v>
      </c>
      <c r="K46" s="272" t="s">
        <v>463</v>
      </c>
    </row>
    <row r="47" spans="1:11" ht="32.25" thickBot="1" x14ac:dyDescent="0.25">
      <c r="A47" s="264" t="s">
        <v>594</v>
      </c>
      <c r="B47" s="261" t="s">
        <v>595</v>
      </c>
      <c r="C47" s="261"/>
      <c r="D47" s="262"/>
      <c r="E47" s="262"/>
      <c r="F47" s="265">
        <f t="shared" ref="F47:H47" si="15">F48</f>
        <v>36</v>
      </c>
      <c r="G47" s="265">
        <f t="shared" si="15"/>
        <v>36</v>
      </c>
      <c r="H47" s="265">
        <f t="shared" si="15"/>
        <v>36</v>
      </c>
      <c r="I47" s="261" t="s">
        <v>493</v>
      </c>
      <c r="J47" s="261" t="s">
        <v>427</v>
      </c>
      <c r="K47" s="261" t="s">
        <v>427</v>
      </c>
    </row>
    <row r="48" spans="1:11" s="307" customFormat="1" ht="32.25" thickBot="1" x14ac:dyDescent="0.3">
      <c r="A48" s="264" t="s">
        <v>596</v>
      </c>
      <c r="B48" s="261" t="s">
        <v>597</v>
      </c>
      <c r="C48" s="261"/>
      <c r="D48" s="262"/>
      <c r="E48" s="262"/>
      <c r="F48" s="265">
        <f t="shared" ref="F48:H48" si="16">F49+F50</f>
        <v>36</v>
      </c>
      <c r="G48" s="265">
        <f t="shared" si="16"/>
        <v>36</v>
      </c>
      <c r="H48" s="265">
        <f t="shared" si="16"/>
        <v>36</v>
      </c>
      <c r="I48" s="261" t="s">
        <v>493</v>
      </c>
      <c r="J48" s="261" t="s">
        <v>427</v>
      </c>
      <c r="K48" s="261" t="s">
        <v>427</v>
      </c>
    </row>
    <row r="49" spans="1:11" ht="63.75" thickBot="1" x14ac:dyDescent="0.25">
      <c r="A49" s="98" t="s">
        <v>495</v>
      </c>
      <c r="B49" s="272" t="s">
        <v>496</v>
      </c>
      <c r="C49" s="272">
        <v>120</v>
      </c>
      <c r="D49" s="274">
        <v>11</v>
      </c>
      <c r="E49" s="274">
        <v>5</v>
      </c>
      <c r="F49" s="275">
        <v>30</v>
      </c>
      <c r="G49" s="275">
        <v>30</v>
      </c>
      <c r="H49" s="275">
        <v>30</v>
      </c>
      <c r="I49" s="272" t="s">
        <v>427</v>
      </c>
      <c r="J49" s="272" t="s">
        <v>427</v>
      </c>
      <c r="K49" s="272" t="s">
        <v>427</v>
      </c>
    </row>
    <row r="50" spans="1:11" ht="79.5" thickBot="1" x14ac:dyDescent="0.25">
      <c r="A50" s="98" t="s">
        <v>497</v>
      </c>
      <c r="B50" s="272" t="s">
        <v>496</v>
      </c>
      <c r="C50" s="272">
        <v>240</v>
      </c>
      <c r="D50" s="274">
        <v>11</v>
      </c>
      <c r="E50" s="274">
        <v>5</v>
      </c>
      <c r="F50" s="275">
        <v>6</v>
      </c>
      <c r="G50" s="275">
        <v>6</v>
      </c>
      <c r="H50" s="275">
        <v>6</v>
      </c>
      <c r="I50" s="272" t="s">
        <v>498</v>
      </c>
      <c r="J50" s="272" t="s">
        <v>124</v>
      </c>
      <c r="K50" s="272" t="s">
        <v>124</v>
      </c>
    </row>
    <row r="51" spans="1:11" ht="16.5" thickBot="1" x14ac:dyDescent="0.25">
      <c r="A51" s="264" t="s">
        <v>598</v>
      </c>
      <c r="B51" s="261" t="s">
        <v>599</v>
      </c>
      <c r="C51" s="261"/>
      <c r="D51" s="262"/>
      <c r="E51" s="262"/>
      <c r="F51" s="265">
        <f t="shared" ref="F51:H51" si="17">F52</f>
        <v>171.2</v>
      </c>
      <c r="G51" s="265">
        <f t="shared" si="17"/>
        <v>171.2</v>
      </c>
      <c r="H51" s="265">
        <f t="shared" si="17"/>
        <v>171.2</v>
      </c>
      <c r="I51" s="261" t="s">
        <v>600</v>
      </c>
      <c r="J51" s="261" t="s">
        <v>601</v>
      </c>
      <c r="K51" s="261" t="s">
        <v>601</v>
      </c>
    </row>
    <row r="52" spans="1:11" s="307" customFormat="1" ht="16.5" thickBot="1" x14ac:dyDescent="0.3">
      <c r="A52" s="264" t="s">
        <v>602</v>
      </c>
      <c r="B52" s="261" t="s">
        <v>603</v>
      </c>
      <c r="C52" s="261"/>
      <c r="D52" s="262"/>
      <c r="E52" s="262"/>
      <c r="F52" s="265">
        <f t="shared" ref="F52:H52" si="18">F53+F54</f>
        <v>171.2</v>
      </c>
      <c r="G52" s="265">
        <f t="shared" si="18"/>
        <v>171.2</v>
      </c>
      <c r="H52" s="265">
        <f t="shared" si="18"/>
        <v>171.2</v>
      </c>
      <c r="I52" s="261" t="s">
        <v>600</v>
      </c>
      <c r="J52" s="261" t="s">
        <v>601</v>
      </c>
      <c r="K52" s="261" t="s">
        <v>601</v>
      </c>
    </row>
    <row r="53" spans="1:11" ht="63.75" thickBot="1" x14ac:dyDescent="0.25">
      <c r="A53" s="135" t="s">
        <v>604</v>
      </c>
      <c r="B53" s="282" t="s">
        <v>382</v>
      </c>
      <c r="C53" s="272">
        <v>240</v>
      </c>
      <c r="D53" s="274">
        <v>1</v>
      </c>
      <c r="E53" s="274">
        <v>13</v>
      </c>
      <c r="F53" s="279">
        <v>166.2</v>
      </c>
      <c r="G53" s="279">
        <v>166.2</v>
      </c>
      <c r="H53" s="279">
        <v>166.2</v>
      </c>
      <c r="I53" s="272" t="s">
        <v>518</v>
      </c>
      <c r="J53" s="272" t="s">
        <v>519</v>
      </c>
      <c r="K53" s="272" t="s">
        <v>519</v>
      </c>
    </row>
    <row r="54" spans="1:11" ht="48" thickBot="1" x14ac:dyDescent="0.25">
      <c r="A54" s="98" t="s">
        <v>383</v>
      </c>
      <c r="B54" s="282" t="s">
        <v>384</v>
      </c>
      <c r="C54" s="272">
        <v>240</v>
      </c>
      <c r="D54" s="274">
        <v>1</v>
      </c>
      <c r="E54" s="274">
        <v>13</v>
      </c>
      <c r="F54" s="275">
        <v>5</v>
      </c>
      <c r="G54" s="275">
        <v>5</v>
      </c>
      <c r="H54" s="275">
        <v>5</v>
      </c>
      <c r="I54" s="272" t="s">
        <v>380</v>
      </c>
      <c r="J54" s="272" t="s">
        <v>380</v>
      </c>
      <c r="K54" s="272" t="s">
        <v>380</v>
      </c>
    </row>
    <row r="55" spans="1:11" ht="32.25" thickBot="1" x14ac:dyDescent="0.25">
      <c r="A55" s="264" t="s">
        <v>605</v>
      </c>
      <c r="B55" s="261" t="s">
        <v>606</v>
      </c>
      <c r="C55" s="261"/>
      <c r="D55" s="262"/>
      <c r="E55" s="262"/>
      <c r="F55" s="265">
        <f t="shared" ref="F55:H56" si="19">F56</f>
        <v>25</v>
      </c>
      <c r="G55" s="265">
        <f t="shared" si="19"/>
        <v>25</v>
      </c>
      <c r="H55" s="265">
        <f t="shared" si="19"/>
        <v>25</v>
      </c>
      <c r="I55" s="261" t="s">
        <v>460</v>
      </c>
      <c r="J55" s="261" t="s">
        <v>380</v>
      </c>
      <c r="K55" s="261" t="s">
        <v>380</v>
      </c>
    </row>
    <row r="56" spans="1:11" s="307" customFormat="1" ht="16.5" thickBot="1" x14ac:dyDescent="0.3">
      <c r="A56" s="264" t="s">
        <v>607</v>
      </c>
      <c r="B56" s="261" t="s">
        <v>608</v>
      </c>
      <c r="C56" s="261"/>
      <c r="D56" s="262"/>
      <c r="E56" s="262"/>
      <c r="F56" s="265">
        <f t="shared" si="19"/>
        <v>25</v>
      </c>
      <c r="G56" s="265">
        <f t="shared" si="19"/>
        <v>25</v>
      </c>
      <c r="H56" s="265">
        <f t="shared" si="19"/>
        <v>25</v>
      </c>
      <c r="I56" s="261" t="s">
        <v>460</v>
      </c>
      <c r="J56" s="261" t="s">
        <v>380</v>
      </c>
      <c r="K56" s="261" t="s">
        <v>380</v>
      </c>
    </row>
    <row r="57" spans="1:11" ht="79.5" thickBot="1" x14ac:dyDescent="0.25">
      <c r="A57" s="98" t="s">
        <v>458</v>
      </c>
      <c r="B57" s="272" t="s">
        <v>459</v>
      </c>
      <c r="C57" s="272">
        <v>240</v>
      </c>
      <c r="D57" s="274">
        <v>5</v>
      </c>
      <c r="E57" s="274">
        <v>3</v>
      </c>
      <c r="F57" s="275">
        <v>25</v>
      </c>
      <c r="G57" s="275">
        <v>25</v>
      </c>
      <c r="H57" s="275">
        <v>25</v>
      </c>
      <c r="I57" s="272" t="s">
        <v>460</v>
      </c>
      <c r="J57" s="272" t="s">
        <v>380</v>
      </c>
      <c r="K57" s="272" t="s">
        <v>380</v>
      </c>
    </row>
    <row r="58" spans="1:11" ht="16.5" thickBot="1" x14ac:dyDescent="0.25">
      <c r="A58" s="264" t="s">
        <v>609</v>
      </c>
      <c r="B58" s="261" t="s">
        <v>610</v>
      </c>
      <c r="C58" s="261"/>
      <c r="D58" s="262"/>
      <c r="E58" s="262"/>
      <c r="F58" s="265">
        <f>F59+F61</f>
        <v>6341.28</v>
      </c>
      <c r="G58" s="265">
        <f t="shared" ref="G58:H58" si="20">G59+G61</f>
        <v>6341.28</v>
      </c>
      <c r="H58" s="265">
        <f t="shared" si="20"/>
        <v>6341.28</v>
      </c>
      <c r="I58" s="261" t="s">
        <v>611</v>
      </c>
      <c r="J58" s="261" t="s">
        <v>612</v>
      </c>
      <c r="K58" s="261" t="s">
        <v>613</v>
      </c>
    </row>
    <row r="59" spans="1:11" s="307" customFormat="1" ht="32.25" thickBot="1" x14ac:dyDescent="0.3">
      <c r="A59" s="264" t="s">
        <v>614</v>
      </c>
      <c r="B59" s="261" t="s">
        <v>615</v>
      </c>
      <c r="C59" s="261"/>
      <c r="D59" s="262"/>
      <c r="E59" s="262"/>
      <c r="F59" s="265">
        <f t="shared" ref="F59:H59" si="21">F60</f>
        <v>15</v>
      </c>
      <c r="G59" s="265">
        <f t="shared" si="21"/>
        <v>15</v>
      </c>
      <c r="H59" s="265">
        <f t="shared" si="21"/>
        <v>15</v>
      </c>
      <c r="I59" s="261" t="s">
        <v>356</v>
      </c>
      <c r="J59" s="261" t="s">
        <v>380</v>
      </c>
      <c r="K59" s="261" t="s">
        <v>380</v>
      </c>
    </row>
    <row r="60" spans="1:11" ht="79.5" thickBot="1" x14ac:dyDescent="0.25">
      <c r="A60" s="98" t="s">
        <v>616</v>
      </c>
      <c r="B60" s="272" t="s">
        <v>470</v>
      </c>
      <c r="C60" s="272">
        <v>240</v>
      </c>
      <c r="D60" s="274">
        <v>7</v>
      </c>
      <c r="E60" s="274">
        <v>5</v>
      </c>
      <c r="F60" s="275">
        <v>15</v>
      </c>
      <c r="G60" s="275">
        <v>15</v>
      </c>
      <c r="H60" s="275">
        <v>15</v>
      </c>
      <c r="I60" s="272" t="s">
        <v>356</v>
      </c>
      <c r="J60" s="272" t="s">
        <v>380</v>
      </c>
      <c r="K60" s="272" t="s">
        <v>380</v>
      </c>
    </row>
    <row r="61" spans="1:11" s="307" customFormat="1" ht="32.25" thickBot="1" x14ac:dyDescent="0.3">
      <c r="A61" s="264" t="s">
        <v>617</v>
      </c>
      <c r="B61" s="261" t="s">
        <v>618</v>
      </c>
      <c r="C61" s="261"/>
      <c r="D61" s="262"/>
      <c r="E61" s="262"/>
      <c r="F61" s="265">
        <f>SUM(F62:F65)</f>
        <v>6326.28</v>
      </c>
      <c r="G61" s="265">
        <f t="shared" ref="G61:H61" si="22">SUM(G62:G65)</f>
        <v>6326.28</v>
      </c>
      <c r="H61" s="265">
        <f t="shared" si="22"/>
        <v>6326.28</v>
      </c>
      <c r="I61" s="261" t="s">
        <v>619</v>
      </c>
      <c r="J61" s="261" t="s">
        <v>620</v>
      </c>
      <c r="K61" s="261" t="s">
        <v>621</v>
      </c>
    </row>
    <row r="62" spans="1:11" ht="79.5" thickBot="1" x14ac:dyDescent="0.25">
      <c r="A62" s="98" t="s">
        <v>622</v>
      </c>
      <c r="B62" s="272" t="s">
        <v>346</v>
      </c>
      <c r="C62" s="272">
        <v>120</v>
      </c>
      <c r="D62" s="274">
        <v>1</v>
      </c>
      <c r="E62" s="274">
        <v>4</v>
      </c>
      <c r="F62" s="215">
        <v>5461.28</v>
      </c>
      <c r="G62" s="215">
        <v>5461.28</v>
      </c>
      <c r="H62" s="215">
        <v>5461.28</v>
      </c>
      <c r="I62" s="272" t="s">
        <v>347</v>
      </c>
      <c r="J62" s="272" t="s">
        <v>348</v>
      </c>
      <c r="K62" s="272" t="s">
        <v>348</v>
      </c>
    </row>
    <row r="63" spans="1:11" ht="63.75" thickBot="1" x14ac:dyDescent="0.25">
      <c r="A63" s="98" t="s">
        <v>623</v>
      </c>
      <c r="B63" s="272" t="s">
        <v>350</v>
      </c>
      <c r="C63" s="272">
        <v>240</v>
      </c>
      <c r="D63" s="274">
        <v>1</v>
      </c>
      <c r="E63" s="274">
        <v>4</v>
      </c>
      <c r="F63" s="275">
        <v>800</v>
      </c>
      <c r="G63" s="275">
        <v>800</v>
      </c>
      <c r="H63" s="275">
        <v>800</v>
      </c>
      <c r="I63" s="272" t="s">
        <v>351</v>
      </c>
      <c r="J63" s="272" t="s">
        <v>352</v>
      </c>
      <c r="K63" s="272" t="s">
        <v>353</v>
      </c>
    </row>
    <row r="64" spans="1:11" ht="79.5" thickBot="1" x14ac:dyDescent="0.25">
      <c r="A64" s="276" t="s">
        <v>357</v>
      </c>
      <c r="B64" s="272" t="s">
        <v>358</v>
      </c>
      <c r="C64" s="272">
        <v>240</v>
      </c>
      <c r="D64" s="274" t="s">
        <v>324</v>
      </c>
      <c r="E64" s="274" t="s">
        <v>338</v>
      </c>
      <c r="F64" s="275">
        <v>40</v>
      </c>
      <c r="G64" s="275">
        <v>40</v>
      </c>
      <c r="H64" s="275">
        <v>40</v>
      </c>
      <c r="I64" s="272"/>
      <c r="J64" s="272"/>
      <c r="K64" s="272"/>
    </row>
    <row r="65" spans="1:11" ht="63.75" thickBot="1" x14ac:dyDescent="0.25">
      <c r="A65" s="276" t="s">
        <v>354</v>
      </c>
      <c r="B65" s="272" t="s">
        <v>624</v>
      </c>
      <c r="C65" s="272">
        <v>850</v>
      </c>
      <c r="D65" s="274">
        <v>1</v>
      </c>
      <c r="E65" s="274">
        <v>4</v>
      </c>
      <c r="F65" s="275">
        <v>25</v>
      </c>
      <c r="G65" s="275">
        <v>25</v>
      </c>
      <c r="H65" s="275">
        <v>25</v>
      </c>
      <c r="I65" s="272" t="s">
        <v>355</v>
      </c>
      <c r="J65" s="272" t="s">
        <v>356</v>
      </c>
      <c r="K65" s="272" t="s">
        <v>356</v>
      </c>
    </row>
    <row r="66" spans="1:11" ht="32.25" thickBot="1" x14ac:dyDescent="0.25">
      <c r="A66" s="327" t="s">
        <v>625</v>
      </c>
      <c r="B66" s="261" t="s">
        <v>626</v>
      </c>
      <c r="C66" s="261"/>
      <c r="D66" s="262"/>
      <c r="E66" s="262"/>
      <c r="F66" s="265">
        <f t="shared" ref="F66:H67" si="23">F67</f>
        <v>1062.8</v>
      </c>
      <c r="G66" s="265">
        <f t="shared" si="23"/>
        <v>300</v>
      </c>
      <c r="H66" s="265">
        <f t="shared" si="23"/>
        <v>300</v>
      </c>
      <c r="I66" s="261" t="s">
        <v>437</v>
      </c>
      <c r="J66" s="261">
        <v>0</v>
      </c>
      <c r="K66" s="261">
        <v>0</v>
      </c>
    </row>
    <row r="67" spans="1:11" s="307" customFormat="1" ht="16.5" thickBot="1" x14ac:dyDescent="0.3">
      <c r="A67" s="327" t="s">
        <v>627</v>
      </c>
      <c r="B67" s="261" t="s">
        <v>628</v>
      </c>
      <c r="C67" s="261"/>
      <c r="D67" s="262"/>
      <c r="E67" s="262"/>
      <c r="F67" s="265">
        <f t="shared" si="23"/>
        <v>1062.8</v>
      </c>
      <c r="G67" s="265">
        <f t="shared" si="23"/>
        <v>300</v>
      </c>
      <c r="H67" s="265">
        <f t="shared" si="23"/>
        <v>300</v>
      </c>
      <c r="I67" s="261" t="s">
        <v>437</v>
      </c>
      <c r="J67" s="261">
        <v>0</v>
      </c>
      <c r="K67" s="261">
        <v>0</v>
      </c>
    </row>
    <row r="68" spans="1:11" ht="79.5" thickBot="1" x14ac:dyDescent="0.25">
      <c r="A68" s="276" t="s">
        <v>435</v>
      </c>
      <c r="B68" s="272" t="s">
        <v>436</v>
      </c>
      <c r="C68" s="272">
        <v>240</v>
      </c>
      <c r="D68" s="274">
        <v>5</v>
      </c>
      <c r="E68" s="274">
        <v>3</v>
      </c>
      <c r="F68" s="275">
        <v>1062.8</v>
      </c>
      <c r="G68" s="275">
        <v>300</v>
      </c>
      <c r="H68" s="275">
        <v>300</v>
      </c>
      <c r="I68" s="272" t="s">
        <v>437</v>
      </c>
      <c r="J68" s="272">
        <v>0</v>
      </c>
      <c r="K68" s="272">
        <v>0</v>
      </c>
    </row>
    <row r="69" spans="1:11" ht="16.5" thickBot="1" x14ac:dyDescent="0.25">
      <c r="A69" s="264" t="s">
        <v>629</v>
      </c>
      <c r="B69" s="272"/>
      <c r="C69" s="272"/>
      <c r="D69" s="274"/>
      <c r="E69" s="274"/>
      <c r="F69" s="265">
        <f>F10+F15+F25+F30+F39+F44+F47+F51+F55+F58+F66</f>
        <v>13715.699999999999</v>
      </c>
      <c r="G69" s="265">
        <f>G10+G15+G25+G30+G39+G44+G47+G51+G55+G58+G66</f>
        <v>12067.2</v>
      </c>
      <c r="H69" s="265">
        <f>H10+H15+H25+H30+H39+H44+H47+H51+H55+H58+H66</f>
        <v>12179.8</v>
      </c>
      <c r="I69" s="261" t="s">
        <v>630</v>
      </c>
      <c r="J69" s="261" t="s">
        <v>631</v>
      </c>
      <c r="K69" s="261" t="s">
        <v>632</v>
      </c>
    </row>
    <row r="70" spans="1:11" ht="16.5" thickBot="1" x14ac:dyDescent="0.25">
      <c r="A70" s="328" t="s">
        <v>633</v>
      </c>
      <c r="B70" s="272"/>
      <c r="C70" s="272"/>
      <c r="D70" s="274"/>
      <c r="E70" s="274"/>
      <c r="F70" s="329"/>
      <c r="G70" s="329"/>
      <c r="H70" s="329"/>
      <c r="I70" s="330"/>
      <c r="J70" s="330"/>
      <c r="K70" s="330"/>
    </row>
    <row r="71" spans="1:11" ht="16.5" thickBot="1" x14ac:dyDescent="0.25">
      <c r="A71" s="264" t="s">
        <v>634</v>
      </c>
      <c r="B71" s="330"/>
      <c r="C71" s="261"/>
      <c r="D71" s="262"/>
      <c r="E71" s="262"/>
      <c r="F71" s="265"/>
      <c r="G71" s="265"/>
      <c r="H71" s="265"/>
      <c r="I71" s="261"/>
      <c r="J71" s="261"/>
      <c r="K71" s="261"/>
    </row>
    <row r="72" spans="1:11" ht="79.5" thickBot="1" x14ac:dyDescent="0.25">
      <c r="A72" s="273" t="s">
        <v>635</v>
      </c>
      <c r="B72" s="272" t="s">
        <v>360</v>
      </c>
      <c r="C72" s="272">
        <v>240</v>
      </c>
      <c r="D72" s="274">
        <v>1</v>
      </c>
      <c r="E72" s="274">
        <v>4</v>
      </c>
      <c r="F72" s="283">
        <v>0.2</v>
      </c>
      <c r="G72" s="283">
        <v>0.2</v>
      </c>
      <c r="H72" s="283">
        <v>0.2</v>
      </c>
      <c r="I72" s="272" t="s">
        <v>112</v>
      </c>
      <c r="J72" s="272" t="s">
        <v>112</v>
      </c>
      <c r="K72" s="272" t="s">
        <v>112</v>
      </c>
    </row>
    <row r="73" spans="1:11" ht="63.75" thickBot="1" x14ac:dyDescent="0.25">
      <c r="A73" s="273" t="s">
        <v>407</v>
      </c>
      <c r="B73" s="272" t="s">
        <v>408</v>
      </c>
      <c r="C73" s="272">
        <v>120</v>
      </c>
      <c r="D73" s="274">
        <v>2</v>
      </c>
      <c r="E73" s="274">
        <v>3</v>
      </c>
      <c r="F73" s="215">
        <v>240.2</v>
      </c>
      <c r="G73" s="215">
        <v>207.3</v>
      </c>
      <c r="H73" s="215">
        <v>207.3</v>
      </c>
      <c r="I73" s="272" t="s">
        <v>117</v>
      </c>
      <c r="J73" s="272" t="s">
        <v>118</v>
      </c>
      <c r="K73" s="272" t="s">
        <v>119</v>
      </c>
    </row>
    <row r="74" spans="1:11" ht="16.5" thickBot="1" x14ac:dyDescent="0.25">
      <c r="A74" s="264" t="s">
        <v>636</v>
      </c>
      <c r="B74" s="330"/>
      <c r="C74" s="261"/>
      <c r="D74" s="262"/>
      <c r="E74" s="262"/>
      <c r="F74" s="265">
        <f t="shared" ref="F74:H74" si="24">F72+F73</f>
        <v>240.39999999999998</v>
      </c>
      <c r="G74" s="265">
        <f t="shared" si="24"/>
        <v>207.5</v>
      </c>
      <c r="H74" s="265">
        <f t="shared" si="24"/>
        <v>207.5</v>
      </c>
      <c r="I74" s="261" t="s">
        <v>107</v>
      </c>
      <c r="J74" s="261" t="s">
        <v>108</v>
      </c>
      <c r="K74" s="261" t="s">
        <v>109</v>
      </c>
    </row>
    <row r="75" spans="1:11" ht="16.5" thickBot="1" x14ac:dyDescent="0.25">
      <c r="A75" s="264" t="s">
        <v>637</v>
      </c>
      <c r="B75" s="261" t="s">
        <v>638</v>
      </c>
      <c r="C75" s="261"/>
      <c r="D75" s="262"/>
      <c r="E75" s="262"/>
      <c r="F75" s="265"/>
      <c r="G75" s="265"/>
      <c r="H75" s="265"/>
      <c r="I75" s="261"/>
      <c r="J75" s="261"/>
      <c r="K75" s="261"/>
    </row>
    <row r="76" spans="1:11" ht="16.5" thickBot="1" x14ac:dyDescent="0.25">
      <c r="A76" s="98" t="s">
        <v>639</v>
      </c>
      <c r="B76" s="272" t="s">
        <v>640</v>
      </c>
      <c r="C76" s="272"/>
      <c r="D76" s="274"/>
      <c r="E76" s="274"/>
      <c r="F76" s="283"/>
      <c r="G76" s="283"/>
      <c r="H76" s="283"/>
      <c r="I76" s="272"/>
      <c r="J76" s="272"/>
      <c r="K76" s="272"/>
    </row>
    <row r="77" spans="1:11" ht="48" thickBot="1" x14ac:dyDescent="0.25">
      <c r="A77" s="98" t="s">
        <v>641</v>
      </c>
      <c r="B77" s="272" t="s">
        <v>332</v>
      </c>
      <c r="C77" s="272">
        <v>120</v>
      </c>
      <c r="D77" s="274">
        <v>1</v>
      </c>
      <c r="E77" s="274">
        <v>3</v>
      </c>
      <c r="F77" s="275">
        <v>104.8</v>
      </c>
      <c r="G77" s="275">
        <v>104.8</v>
      </c>
      <c r="H77" s="275">
        <v>104.8</v>
      </c>
      <c r="I77" s="272" t="s">
        <v>333</v>
      </c>
      <c r="J77" s="272" t="s">
        <v>333</v>
      </c>
      <c r="K77" s="272" t="s">
        <v>333</v>
      </c>
    </row>
    <row r="78" spans="1:11" ht="48" thickBot="1" x14ac:dyDescent="0.25">
      <c r="A78" s="98" t="s">
        <v>642</v>
      </c>
      <c r="B78" s="272" t="s">
        <v>335</v>
      </c>
      <c r="C78" s="272">
        <v>240</v>
      </c>
      <c r="D78" s="274">
        <v>1</v>
      </c>
      <c r="E78" s="274">
        <v>3</v>
      </c>
      <c r="F78" s="275">
        <v>7.5</v>
      </c>
      <c r="G78" s="275">
        <v>7.5</v>
      </c>
      <c r="H78" s="275">
        <v>7.5</v>
      </c>
      <c r="I78" s="272" t="s">
        <v>336</v>
      </c>
      <c r="J78" s="272" t="s">
        <v>336</v>
      </c>
      <c r="K78" s="272" t="s">
        <v>336</v>
      </c>
    </row>
    <row r="79" spans="1:11" ht="63.75" thickBot="1" x14ac:dyDescent="0.25">
      <c r="A79" s="98" t="s">
        <v>385</v>
      </c>
      <c r="B79" s="272" t="s">
        <v>386</v>
      </c>
      <c r="C79" s="272">
        <v>240</v>
      </c>
      <c r="D79" s="274">
        <v>1</v>
      </c>
      <c r="E79" s="274">
        <v>13</v>
      </c>
      <c r="F79" s="275">
        <v>60</v>
      </c>
      <c r="G79" s="275">
        <v>60</v>
      </c>
      <c r="H79" s="275">
        <v>60</v>
      </c>
      <c r="I79" s="272" t="s">
        <v>387</v>
      </c>
      <c r="J79" s="272" t="s">
        <v>388</v>
      </c>
      <c r="K79" s="272" t="s">
        <v>388</v>
      </c>
    </row>
    <row r="80" spans="1:11" ht="63.75" thickBot="1" x14ac:dyDescent="0.25">
      <c r="A80" s="98" t="s">
        <v>385</v>
      </c>
      <c r="B80" s="272" t="s">
        <v>386</v>
      </c>
      <c r="C80" s="272">
        <v>240</v>
      </c>
      <c r="D80" s="274">
        <v>4</v>
      </c>
      <c r="E80" s="274">
        <v>12</v>
      </c>
      <c r="F80" s="215">
        <v>40</v>
      </c>
      <c r="G80" s="215">
        <v>40</v>
      </c>
      <c r="H80" s="215">
        <v>40</v>
      </c>
      <c r="I80" s="272" t="s">
        <v>58</v>
      </c>
      <c r="J80" s="272">
        <v>0</v>
      </c>
      <c r="K80" s="272">
        <v>0</v>
      </c>
    </row>
    <row r="81" spans="1:11" ht="32.25" thickBot="1" x14ac:dyDescent="0.25">
      <c r="A81" s="273" t="s">
        <v>364</v>
      </c>
      <c r="B81" s="272" t="s">
        <v>365</v>
      </c>
      <c r="C81" s="272">
        <v>880</v>
      </c>
      <c r="D81" s="274" t="s">
        <v>324</v>
      </c>
      <c r="E81" s="274" t="s">
        <v>362</v>
      </c>
      <c r="F81" s="275">
        <v>581.70000000000005</v>
      </c>
      <c r="G81" s="275">
        <v>0</v>
      </c>
      <c r="H81" s="275">
        <v>0</v>
      </c>
      <c r="I81" s="272"/>
      <c r="J81" s="272"/>
      <c r="K81" s="272"/>
    </row>
    <row r="82" spans="1:11" ht="48" thickBot="1" x14ac:dyDescent="0.25">
      <c r="A82" s="273" t="s">
        <v>490</v>
      </c>
      <c r="B82" s="272" t="s">
        <v>491</v>
      </c>
      <c r="C82" s="272">
        <v>310</v>
      </c>
      <c r="D82" s="274">
        <v>10</v>
      </c>
      <c r="E82" s="274">
        <v>1</v>
      </c>
      <c r="F82" s="275">
        <v>205</v>
      </c>
      <c r="G82" s="275">
        <v>205</v>
      </c>
      <c r="H82" s="275">
        <v>205</v>
      </c>
      <c r="I82" s="272" t="s">
        <v>487</v>
      </c>
      <c r="J82" s="272" t="s">
        <v>488</v>
      </c>
      <c r="K82" s="272" t="s">
        <v>488</v>
      </c>
    </row>
    <row r="83" spans="1:11" ht="48" thickBot="1" x14ac:dyDescent="0.25">
      <c r="A83" s="98" t="s">
        <v>392</v>
      </c>
      <c r="B83" s="272" t="s">
        <v>393</v>
      </c>
      <c r="C83" s="272">
        <v>240</v>
      </c>
      <c r="D83" s="274">
        <v>1</v>
      </c>
      <c r="E83" s="274">
        <v>13</v>
      </c>
      <c r="F83" s="275">
        <v>80</v>
      </c>
      <c r="G83" s="275">
        <v>80</v>
      </c>
      <c r="H83" s="275">
        <v>80</v>
      </c>
      <c r="I83" s="272" t="s">
        <v>394</v>
      </c>
      <c r="J83" s="272" t="s">
        <v>395</v>
      </c>
      <c r="K83" s="272" t="s">
        <v>395</v>
      </c>
    </row>
    <row r="84" spans="1:11" ht="63.75" thickBot="1" x14ac:dyDescent="0.25">
      <c r="A84" s="98" t="s">
        <v>389</v>
      </c>
      <c r="B84" s="272" t="s">
        <v>390</v>
      </c>
      <c r="C84" s="272">
        <v>540</v>
      </c>
      <c r="D84" s="274">
        <v>1</v>
      </c>
      <c r="E84" s="274">
        <v>13</v>
      </c>
      <c r="F84" s="215">
        <v>36.9</v>
      </c>
      <c r="G84" s="215">
        <v>36.9</v>
      </c>
      <c r="H84" s="215">
        <v>36.9</v>
      </c>
      <c r="I84" s="272" t="s">
        <v>391</v>
      </c>
      <c r="J84" s="272" t="s">
        <v>391</v>
      </c>
      <c r="K84" s="272" t="s">
        <v>391</v>
      </c>
    </row>
    <row r="85" spans="1:11" ht="32.25" thickBot="1" x14ac:dyDescent="0.25">
      <c r="A85" s="98" t="s">
        <v>396</v>
      </c>
      <c r="B85" s="272" t="s">
        <v>393</v>
      </c>
      <c r="C85" s="272">
        <v>850</v>
      </c>
      <c r="D85" s="274">
        <v>1</v>
      </c>
      <c r="E85" s="274">
        <v>13</v>
      </c>
      <c r="F85" s="215">
        <v>96.6</v>
      </c>
      <c r="G85" s="215">
        <v>96.6</v>
      </c>
      <c r="H85" s="215">
        <v>96.6</v>
      </c>
      <c r="I85" s="272" t="s">
        <v>397</v>
      </c>
      <c r="J85" s="272" t="s">
        <v>398</v>
      </c>
      <c r="K85" s="272" t="s">
        <v>399</v>
      </c>
    </row>
    <row r="86" spans="1:11" ht="54" customHeight="1" thickBot="1" x14ac:dyDescent="0.25">
      <c r="A86" s="322" t="s">
        <v>643</v>
      </c>
      <c r="B86" s="332"/>
      <c r="C86" s="303"/>
      <c r="D86" s="333"/>
      <c r="E86" s="333"/>
      <c r="F86" s="334">
        <f>SUM(F77:F85)</f>
        <v>1212.5</v>
      </c>
      <c r="G86" s="334">
        <f>SUM(G77:G85)</f>
        <v>630.80000000000007</v>
      </c>
      <c r="H86" s="334">
        <f>SUM(H77:H85)</f>
        <v>630.80000000000007</v>
      </c>
      <c r="I86" s="259" t="s">
        <v>644</v>
      </c>
      <c r="J86" s="259" t="s">
        <v>645</v>
      </c>
      <c r="K86" s="259" t="s">
        <v>646</v>
      </c>
    </row>
  </sheetData>
  <mergeCells count="16">
    <mergeCell ref="I35:I36"/>
    <mergeCell ref="J35:J36"/>
    <mergeCell ref="K35:K36"/>
    <mergeCell ref="A2:H2"/>
    <mergeCell ref="A3:H3"/>
    <mergeCell ref="A4:H4"/>
    <mergeCell ref="A1:H1"/>
    <mergeCell ref="A6:H6"/>
    <mergeCell ref="A7:H7"/>
    <mergeCell ref="B35:B36"/>
    <mergeCell ref="C35:C36"/>
    <mergeCell ref="D35:D36"/>
    <mergeCell ref="E35:E36"/>
    <mergeCell ref="F35:F36"/>
    <mergeCell ref="G35:G36"/>
    <mergeCell ref="H35:H36"/>
  </mergeCells>
  <pageMargins left="0.7" right="0.7" top="0.75" bottom="0.75" header="0.3" footer="0.3"/>
  <pageSetup paperSize="9" scale="63" orientation="landscape" horizontalDpi="360" verticalDpi="36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view="pageBreakPreview" zoomScaleNormal="100" zoomScaleSheetLayoutView="100" workbookViewId="0">
      <selection activeCell="A14" sqref="A14:B14"/>
    </sheetView>
  </sheetViews>
  <sheetFormatPr defaultRowHeight="14.25" x14ac:dyDescent="0.2"/>
  <cols>
    <col min="1" max="1" width="8" style="41" customWidth="1"/>
    <col min="2" max="2" width="49" style="41" customWidth="1"/>
    <col min="3" max="3" width="29.5" style="41" customWidth="1"/>
    <col min="4" max="4" width="28.5" style="41" customWidth="1"/>
    <col min="5" max="7" width="9" style="41"/>
    <col min="8" max="10" width="0" style="41" hidden="1" customWidth="1"/>
    <col min="11" max="16384" width="9" style="41"/>
  </cols>
  <sheetData>
    <row r="1" spans="1:10" s="73" customFormat="1" ht="15" x14ac:dyDescent="0.2">
      <c r="A1" s="299"/>
      <c r="B1" s="346"/>
      <c r="C1" s="346"/>
      <c r="D1" s="299"/>
      <c r="E1" s="347"/>
      <c r="F1" s="347"/>
      <c r="G1" s="299" t="s">
        <v>647</v>
      </c>
    </row>
    <row r="2" spans="1:10" s="73" customFormat="1" ht="15" x14ac:dyDescent="0.2">
      <c r="A2" s="299"/>
      <c r="B2" s="346"/>
      <c r="C2" s="346"/>
      <c r="D2" s="299"/>
      <c r="E2" s="347"/>
      <c r="F2" s="347"/>
      <c r="G2" s="299" t="s">
        <v>134</v>
      </c>
    </row>
    <row r="3" spans="1:10" s="73" customFormat="1" ht="15" x14ac:dyDescent="0.2">
      <c r="A3" s="299"/>
      <c r="B3" s="346"/>
      <c r="C3" s="346"/>
      <c r="D3" s="299"/>
      <c r="E3" s="347"/>
      <c r="F3" s="347"/>
      <c r="G3" s="299" t="s">
        <v>537</v>
      </c>
    </row>
    <row r="4" spans="1:10" s="73" customFormat="1" ht="15" x14ac:dyDescent="0.2">
      <c r="A4" s="181" t="str">
        <f>Прил_1!A4</f>
        <v>от 24.12.2020 № 161</v>
      </c>
      <c r="B4" s="300"/>
      <c r="C4" s="300"/>
      <c r="D4" s="300"/>
      <c r="E4" s="300"/>
      <c r="F4" s="300"/>
      <c r="G4" s="300"/>
    </row>
    <row r="5" spans="1:10" x14ac:dyDescent="0.2">
      <c r="A5" s="64"/>
      <c r="B5" s="63"/>
      <c r="C5" s="63"/>
      <c r="D5" s="64"/>
    </row>
    <row r="6" spans="1:10" ht="21" x14ac:dyDescent="0.35">
      <c r="A6" s="249" t="s">
        <v>648</v>
      </c>
      <c r="B6" s="44"/>
      <c r="C6" s="44"/>
      <c r="D6" s="44"/>
      <c r="E6" s="44"/>
      <c r="F6" s="44"/>
      <c r="G6" s="44"/>
    </row>
    <row r="7" spans="1:10" ht="15" thickBot="1" x14ac:dyDescent="0.25">
      <c r="A7" s="250" t="s">
        <v>504</v>
      </c>
      <c r="B7" s="251"/>
      <c r="C7" s="251"/>
      <c r="D7" s="251"/>
      <c r="E7" s="251"/>
      <c r="F7" s="251"/>
      <c r="G7" s="251"/>
    </row>
    <row r="8" spans="1:10" ht="16.5" thickBot="1" x14ac:dyDescent="0.25">
      <c r="A8" s="335" t="s">
        <v>649</v>
      </c>
      <c r="B8" s="117" t="s">
        <v>650</v>
      </c>
      <c r="C8" s="335" t="s">
        <v>651</v>
      </c>
      <c r="D8" s="335" t="s">
        <v>652</v>
      </c>
      <c r="E8" s="336"/>
      <c r="F8" s="336"/>
      <c r="G8" s="124"/>
      <c r="H8" s="123" t="s">
        <v>653</v>
      </c>
      <c r="I8" s="336"/>
      <c r="J8" s="124"/>
    </row>
    <row r="9" spans="1:10" ht="16.5" thickBot="1" x14ac:dyDescent="0.25">
      <c r="A9" s="337"/>
      <c r="B9" s="118"/>
      <c r="C9" s="337"/>
      <c r="D9" s="337"/>
      <c r="E9" s="272" t="s">
        <v>5</v>
      </c>
      <c r="F9" s="272" t="s">
        <v>6</v>
      </c>
      <c r="G9" s="272" t="s">
        <v>7</v>
      </c>
      <c r="H9" s="272" t="s">
        <v>5</v>
      </c>
      <c r="I9" s="272" t="s">
        <v>6</v>
      </c>
      <c r="J9" s="272" t="s">
        <v>7</v>
      </c>
    </row>
    <row r="10" spans="1:10" ht="16.5" thickBot="1" x14ac:dyDescent="0.25">
      <c r="A10" s="93">
        <v>1</v>
      </c>
      <c r="B10" s="272">
        <v>2</v>
      </c>
      <c r="C10" s="272">
        <v>3</v>
      </c>
      <c r="D10" s="272">
        <v>4</v>
      </c>
      <c r="E10" s="272">
        <v>5</v>
      </c>
      <c r="F10" s="272">
        <v>6</v>
      </c>
      <c r="G10" s="272">
        <v>7</v>
      </c>
      <c r="H10" s="272">
        <v>5</v>
      </c>
      <c r="I10" s="272">
        <v>6</v>
      </c>
      <c r="J10" s="272">
        <v>7</v>
      </c>
    </row>
    <row r="11" spans="1:10" ht="16.5" thickBot="1" x14ac:dyDescent="0.25">
      <c r="A11" s="338" t="s">
        <v>654</v>
      </c>
      <c r="B11" s="339"/>
      <c r="C11" s="340"/>
      <c r="D11" s="340"/>
      <c r="E11" s="340">
        <f>E13+E15</f>
        <v>240.39999999999998</v>
      </c>
      <c r="F11" s="340">
        <f t="shared" ref="F11:G11" si="0">F13+F15</f>
        <v>207.5</v>
      </c>
      <c r="G11" s="340">
        <f t="shared" si="0"/>
        <v>207.5</v>
      </c>
      <c r="H11" s="340" t="s">
        <v>107</v>
      </c>
      <c r="I11" s="340" t="s">
        <v>108</v>
      </c>
      <c r="J11" s="340" t="s">
        <v>109</v>
      </c>
    </row>
    <row r="12" spans="1:10" ht="16.5" thickBot="1" x14ac:dyDescent="0.25">
      <c r="A12" s="341" t="s">
        <v>655</v>
      </c>
      <c r="B12" s="342"/>
      <c r="C12" s="343"/>
      <c r="D12" s="343"/>
      <c r="E12" s="343"/>
      <c r="F12" s="343"/>
      <c r="G12" s="343"/>
      <c r="H12" s="343"/>
      <c r="I12" s="343"/>
      <c r="J12" s="343"/>
    </row>
    <row r="13" spans="1:10" ht="95.25" thickBot="1" x14ac:dyDescent="0.25">
      <c r="A13" s="344">
        <v>1</v>
      </c>
      <c r="B13" s="101" t="s">
        <v>656</v>
      </c>
      <c r="C13" s="343" t="s">
        <v>657</v>
      </c>
      <c r="D13" s="343" t="s">
        <v>658</v>
      </c>
      <c r="E13" s="369">
        <f>Прил_8!F20</f>
        <v>0.2</v>
      </c>
      <c r="F13" s="369">
        <f>Прил_8!G20</f>
        <v>0.2</v>
      </c>
      <c r="G13" s="369">
        <f>Прил_8!H20</f>
        <v>0.2</v>
      </c>
      <c r="H13" s="343" t="s">
        <v>112</v>
      </c>
      <c r="I13" s="343" t="s">
        <v>112</v>
      </c>
      <c r="J13" s="343" t="s">
        <v>112</v>
      </c>
    </row>
    <row r="14" spans="1:10" ht="16.5" thickBot="1" x14ac:dyDescent="0.25">
      <c r="A14" s="371" t="s">
        <v>659</v>
      </c>
      <c r="B14" s="372"/>
      <c r="C14" s="343"/>
      <c r="D14" s="343"/>
      <c r="E14" s="343"/>
      <c r="F14" s="343"/>
      <c r="G14" s="343"/>
      <c r="H14" s="343"/>
      <c r="I14" s="343"/>
      <c r="J14" s="343"/>
    </row>
    <row r="15" spans="1:10" ht="48" thickBot="1" x14ac:dyDescent="0.25">
      <c r="A15" s="344">
        <v>1</v>
      </c>
      <c r="B15" s="370" t="s">
        <v>660</v>
      </c>
      <c r="C15" s="343" t="s">
        <v>661</v>
      </c>
      <c r="D15" s="343" t="s">
        <v>662</v>
      </c>
      <c r="E15" s="369">
        <f>Прил_8!F37</f>
        <v>240.2</v>
      </c>
      <c r="F15" s="369">
        <f>Прил_8!G37</f>
        <v>207.3</v>
      </c>
      <c r="G15" s="369">
        <f>Прил_8!H37</f>
        <v>207.3</v>
      </c>
      <c r="H15" s="343" t="s">
        <v>117</v>
      </c>
      <c r="I15" s="343" t="s">
        <v>118</v>
      </c>
      <c r="J15" s="343" t="s">
        <v>119</v>
      </c>
    </row>
    <row r="16" spans="1:10" ht="18.75" x14ac:dyDescent="0.2">
      <c r="A16" s="345"/>
    </row>
  </sheetData>
  <mergeCells count="12">
    <mergeCell ref="H8:J8"/>
    <mergeCell ref="A11:B11"/>
    <mergeCell ref="A12:B12"/>
    <mergeCell ref="A14:B14"/>
    <mergeCell ref="A4:G4"/>
    <mergeCell ref="A6:G6"/>
    <mergeCell ref="A7:G7"/>
    <mergeCell ref="A8:A9"/>
    <mergeCell ref="B8:B9"/>
    <mergeCell ref="C8:C9"/>
    <mergeCell ref="D8:D9"/>
    <mergeCell ref="E8:G8"/>
  </mergeCells>
  <pageMargins left="0.7" right="0.7" top="0.75" bottom="0.75" header="0.3" footer="0.3"/>
  <pageSetup paperSize="9" scale="84" orientation="landscape" horizontalDpi="360" verticalDpi="36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BreakPreview" zoomScale="120" zoomScaleNormal="100" zoomScaleSheetLayoutView="120" workbookViewId="0">
      <selection activeCell="B10" sqref="B10:D10"/>
    </sheetView>
  </sheetViews>
  <sheetFormatPr defaultRowHeight="14.25" x14ac:dyDescent="0.2"/>
  <cols>
    <col min="1" max="1" width="80" style="41" customWidth="1"/>
    <col min="2" max="2" width="11.5" style="41" customWidth="1"/>
    <col min="3" max="3" width="9.5" style="41" customWidth="1"/>
    <col min="4" max="4" width="10" style="41" customWidth="1"/>
    <col min="5" max="5" width="11.5" style="41" hidden="1" customWidth="1"/>
    <col min="6" max="6" width="9.5" style="41" hidden="1" customWidth="1"/>
    <col min="7" max="7" width="10" style="41" hidden="1" customWidth="1"/>
    <col min="8" max="16384" width="9" style="41"/>
  </cols>
  <sheetData>
    <row r="1" spans="1:7" s="348" customFormat="1" ht="15" x14ac:dyDescent="0.25">
      <c r="A1" s="365"/>
      <c r="B1" s="366"/>
      <c r="C1" s="365"/>
      <c r="D1" s="366" t="s">
        <v>663</v>
      </c>
      <c r="E1" s="349" t="s">
        <v>663</v>
      </c>
    </row>
    <row r="2" spans="1:7" s="348" customFormat="1" ht="15" x14ac:dyDescent="0.25">
      <c r="A2" s="365"/>
      <c r="B2" s="365"/>
      <c r="C2" s="365"/>
      <c r="D2" s="366" t="s">
        <v>134</v>
      </c>
    </row>
    <row r="3" spans="1:7" s="348" customFormat="1" ht="15" x14ac:dyDescent="0.25">
      <c r="A3" s="365"/>
      <c r="B3" s="365"/>
      <c r="C3" s="365"/>
      <c r="D3" s="366" t="s">
        <v>537</v>
      </c>
    </row>
    <row r="4" spans="1:7" s="348" customFormat="1" ht="15" x14ac:dyDescent="0.25">
      <c r="A4" s="367" t="str">
        <f>Прил_1!A4</f>
        <v>от 24.12.2020 № 161</v>
      </c>
      <c r="B4" s="368"/>
      <c r="C4" s="368"/>
      <c r="D4" s="368"/>
    </row>
    <row r="5" spans="1:7" s="348" customFormat="1" x14ac:dyDescent="0.2">
      <c r="D5" s="349"/>
    </row>
    <row r="6" spans="1:7" x14ac:dyDescent="0.2">
      <c r="A6" s="350"/>
    </row>
    <row r="7" spans="1:7" ht="18.75" x14ac:dyDescent="0.3">
      <c r="A7" s="351" t="s">
        <v>664</v>
      </c>
      <c r="B7" s="352"/>
      <c r="C7" s="352"/>
      <c r="D7" s="352"/>
    </row>
    <row r="8" spans="1:7" s="73" customFormat="1" ht="15.75" x14ac:dyDescent="0.2">
      <c r="D8" s="353" t="s">
        <v>665</v>
      </c>
      <c r="G8" s="353" t="s">
        <v>665</v>
      </c>
    </row>
    <row r="9" spans="1:7" ht="16.5" thickBot="1" x14ac:dyDescent="0.25">
      <c r="A9" s="42"/>
    </row>
    <row r="10" spans="1:7" ht="16.5" thickBot="1" x14ac:dyDescent="0.25">
      <c r="A10" s="354" t="s">
        <v>666</v>
      </c>
      <c r="B10" s="355"/>
      <c r="C10" s="355"/>
      <c r="D10" s="356"/>
      <c r="E10" s="357" t="s">
        <v>667</v>
      </c>
      <c r="F10" s="355"/>
      <c r="G10" s="356"/>
    </row>
    <row r="11" spans="1:7" ht="16.5" thickBot="1" x14ac:dyDescent="0.25">
      <c r="A11" s="358"/>
      <c r="B11" s="330" t="s">
        <v>668</v>
      </c>
      <c r="C11" s="330" t="s">
        <v>6</v>
      </c>
      <c r="D11" s="330" t="s">
        <v>7</v>
      </c>
      <c r="E11" s="330" t="s">
        <v>668</v>
      </c>
      <c r="F11" s="330" t="s">
        <v>6</v>
      </c>
      <c r="G11" s="330" t="s">
        <v>7</v>
      </c>
    </row>
    <row r="12" spans="1:7" ht="16.5" thickBot="1" x14ac:dyDescent="0.25">
      <c r="A12" s="95">
        <v>1</v>
      </c>
      <c r="B12" s="282">
        <v>2</v>
      </c>
      <c r="C12" s="282">
        <v>3</v>
      </c>
      <c r="D12" s="282">
        <v>4</v>
      </c>
      <c r="E12" s="282">
        <v>2</v>
      </c>
      <c r="F12" s="282">
        <v>3</v>
      </c>
      <c r="G12" s="282">
        <v>4</v>
      </c>
    </row>
    <row r="13" spans="1:7" ht="32.25" thickBot="1" x14ac:dyDescent="0.25">
      <c r="A13" s="273" t="s">
        <v>669</v>
      </c>
      <c r="B13" s="359">
        <f>Прил_8!F67</f>
        <v>4730</v>
      </c>
      <c r="C13" s="359">
        <f>Прил_8!G67</f>
        <v>4105.0200000000004</v>
      </c>
      <c r="D13" s="359">
        <f>Прил_8!H67</f>
        <v>4217.62</v>
      </c>
      <c r="E13" s="272" t="s">
        <v>481</v>
      </c>
      <c r="F13" s="272" t="s">
        <v>474</v>
      </c>
      <c r="G13" s="272" t="s">
        <v>482</v>
      </c>
    </row>
    <row r="14" spans="1:7" ht="16.5" thickBot="1" x14ac:dyDescent="0.25">
      <c r="A14" s="98" t="s">
        <v>670</v>
      </c>
      <c r="B14" s="360">
        <f>Прил_8!F56</f>
        <v>1</v>
      </c>
      <c r="C14" s="360">
        <f>Прил_8!G56</f>
        <v>1</v>
      </c>
      <c r="D14" s="360">
        <f>Прил_8!H56</f>
        <v>1</v>
      </c>
      <c r="E14" s="282" t="s">
        <v>377</v>
      </c>
      <c r="F14" s="282" t="s">
        <v>377</v>
      </c>
      <c r="G14" s="282" t="s">
        <v>377</v>
      </c>
    </row>
    <row r="15" spans="1:7" ht="16.5" thickBot="1" x14ac:dyDescent="0.25">
      <c r="A15" s="98" t="s">
        <v>671</v>
      </c>
      <c r="B15" s="215">
        <f>Прил_8!F31</f>
        <v>36.9</v>
      </c>
      <c r="C15" s="215">
        <f>Прил_8!G31</f>
        <v>36.9</v>
      </c>
      <c r="D15" s="215">
        <f>Прил_8!H31</f>
        <v>36.9</v>
      </c>
      <c r="E15" s="282" t="s">
        <v>391</v>
      </c>
      <c r="F15" s="282" t="s">
        <v>391</v>
      </c>
      <c r="G15" s="282" t="s">
        <v>391</v>
      </c>
    </row>
    <row r="16" spans="1:7" ht="15.75" x14ac:dyDescent="0.2">
      <c r="A16" s="361"/>
      <c r="B16" s="362">
        <f>SUM(B13:B15)</f>
        <v>4767.8999999999996</v>
      </c>
      <c r="C16" s="362">
        <f t="shared" ref="C16:D16" si="0">SUM(C13:C15)</f>
        <v>4142.92</v>
      </c>
      <c r="D16" s="362">
        <f t="shared" si="0"/>
        <v>4255.5199999999995</v>
      </c>
      <c r="E16" s="354" t="s">
        <v>672</v>
      </c>
      <c r="F16" s="354" t="s">
        <v>673</v>
      </c>
      <c r="G16" s="354" t="s">
        <v>674</v>
      </c>
    </row>
    <row r="17" spans="1:7" ht="16.5" thickBot="1" x14ac:dyDescent="0.25">
      <c r="A17" s="363" t="s">
        <v>675</v>
      </c>
      <c r="B17" s="364"/>
      <c r="C17" s="364"/>
      <c r="D17" s="364"/>
      <c r="E17" s="358"/>
      <c r="F17" s="358"/>
      <c r="G17" s="358"/>
    </row>
  </sheetData>
  <mergeCells count="11">
    <mergeCell ref="A4:D4"/>
    <mergeCell ref="A7:D7"/>
    <mergeCell ref="A10:A11"/>
    <mergeCell ref="B10:D10"/>
    <mergeCell ref="E10:G10"/>
    <mergeCell ref="B16:B17"/>
    <mergeCell ref="C16:C17"/>
    <mergeCell ref="D16:D17"/>
    <mergeCell ref="E16:E17"/>
    <mergeCell ref="F16:F17"/>
    <mergeCell ref="G16:G17"/>
  </mergeCells>
  <pageMargins left="0.7" right="0.7" top="0.75" bottom="0.75" header="0.3" footer="0.3"/>
  <pageSetup paperSize="9" scale="71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BreakPreview" topLeftCell="A3" zoomScale="110" zoomScaleNormal="100" zoomScaleSheetLayoutView="110" workbookViewId="0">
      <selection activeCell="A4" sqref="A4:E4"/>
    </sheetView>
  </sheetViews>
  <sheetFormatPr defaultRowHeight="14.25" x14ac:dyDescent="0.2"/>
  <cols>
    <col min="1" max="1" width="31.25" style="41" customWidth="1"/>
    <col min="2" max="2" width="59" style="41" customWidth="1"/>
    <col min="3" max="16384" width="9" style="41"/>
  </cols>
  <sheetData>
    <row r="1" spans="1:5" x14ac:dyDescent="0.2">
      <c r="A1" s="40" t="s">
        <v>140</v>
      </c>
      <c r="B1" s="40"/>
      <c r="C1" s="40"/>
      <c r="D1" s="40"/>
      <c r="E1" s="40"/>
    </row>
    <row r="2" spans="1:5" x14ac:dyDescent="0.2">
      <c r="A2" s="40" t="s">
        <v>134</v>
      </c>
      <c r="B2" s="40"/>
      <c r="C2" s="40"/>
      <c r="D2" s="40"/>
      <c r="E2" s="40"/>
    </row>
    <row r="3" spans="1:5" x14ac:dyDescent="0.2">
      <c r="A3" s="40" t="s">
        <v>135</v>
      </c>
      <c r="B3" s="40"/>
      <c r="C3" s="40"/>
      <c r="D3" s="40"/>
      <c r="E3" s="40"/>
    </row>
    <row r="4" spans="1:5" ht="15" x14ac:dyDescent="0.2">
      <c r="A4" s="183" t="str">
        <f>Прил_1!A4</f>
        <v>от 24.12.2020 № 161</v>
      </c>
      <c r="B4" s="183"/>
      <c r="C4" s="183"/>
      <c r="D4" s="183"/>
      <c r="E4" s="183"/>
    </row>
    <row r="5" spans="1:5" ht="15.75" x14ac:dyDescent="0.2">
      <c r="A5" s="42"/>
    </row>
    <row r="6" spans="1:5" x14ac:dyDescent="0.2">
      <c r="A6" s="43" t="s">
        <v>141</v>
      </c>
      <c r="B6" s="44"/>
      <c r="C6" s="44"/>
      <c r="D6" s="44"/>
      <c r="E6" s="44"/>
    </row>
    <row r="7" spans="1:5" x14ac:dyDescent="0.2">
      <c r="A7" s="44"/>
      <c r="B7" s="44"/>
      <c r="C7" s="44"/>
      <c r="D7" s="44"/>
      <c r="E7" s="44"/>
    </row>
    <row r="8" spans="1:5" ht="15.75" x14ac:dyDescent="0.2">
      <c r="A8" s="45" t="s">
        <v>142</v>
      </c>
    </row>
    <row r="9" spans="1:5" ht="16.5" thickBot="1" x14ac:dyDescent="0.25">
      <c r="A9" s="46" t="s">
        <v>143</v>
      </c>
      <c r="B9" s="47"/>
      <c r="C9" s="47"/>
      <c r="D9" s="47"/>
      <c r="E9" s="47"/>
    </row>
    <row r="10" spans="1:5" ht="16.5" thickBot="1" x14ac:dyDescent="0.25">
      <c r="A10" s="48" t="s">
        <v>144</v>
      </c>
      <c r="B10" s="49" t="s">
        <v>145</v>
      </c>
      <c r="C10" s="50" t="s">
        <v>5</v>
      </c>
      <c r="D10" s="51" t="s">
        <v>6</v>
      </c>
      <c r="E10" s="52" t="s">
        <v>7</v>
      </c>
    </row>
    <row r="11" spans="1:5" ht="31.5" x14ac:dyDescent="0.2">
      <c r="A11" s="53" t="s">
        <v>146</v>
      </c>
      <c r="B11" s="54" t="s">
        <v>147</v>
      </c>
      <c r="C11" s="55">
        <v>0</v>
      </c>
      <c r="D11" s="55">
        <v>0</v>
      </c>
      <c r="E11" s="55">
        <v>0</v>
      </c>
    </row>
    <row r="12" spans="1:5" ht="15.75" x14ac:dyDescent="0.2">
      <c r="A12" s="56" t="s">
        <v>148</v>
      </c>
      <c r="B12" s="56" t="s">
        <v>149</v>
      </c>
      <c r="C12" s="57">
        <v>0</v>
      </c>
      <c r="D12" s="57">
        <v>0</v>
      </c>
      <c r="E12" s="57">
        <v>0</v>
      </c>
    </row>
    <row r="13" spans="1:5" ht="16.5" thickBot="1" x14ac:dyDescent="0.25">
      <c r="A13" s="58" t="s">
        <v>150</v>
      </c>
      <c r="B13" s="58" t="s">
        <v>151</v>
      </c>
      <c r="C13" s="59">
        <f>Прил_1!$C52</f>
        <v>15168.599999999999</v>
      </c>
      <c r="D13" s="60">
        <f>Прил_1!D52</f>
        <v>12905.5</v>
      </c>
      <c r="E13" s="59">
        <f>Прил_1!E52</f>
        <v>13018.099999999999</v>
      </c>
    </row>
    <row r="14" spans="1:5" ht="16.5" thickBot="1" x14ac:dyDescent="0.25">
      <c r="A14" s="58" t="s">
        <v>152</v>
      </c>
      <c r="B14" s="58" t="s">
        <v>153</v>
      </c>
      <c r="C14" s="59">
        <f>Прил_1!C52</f>
        <v>15168.599999999999</v>
      </c>
      <c r="D14" s="60">
        <f>Прил_1!D52</f>
        <v>12905.5</v>
      </c>
      <c r="E14" s="59">
        <f>Прил_1!E52</f>
        <v>13018.099999999999</v>
      </c>
    </row>
    <row r="15" spans="1:5" ht="16.5" thickBot="1" x14ac:dyDescent="0.25">
      <c r="A15" s="58" t="s">
        <v>154</v>
      </c>
      <c r="B15" s="58" t="s">
        <v>155</v>
      </c>
      <c r="C15" s="59">
        <f>Прил_1!C52</f>
        <v>15168.599999999999</v>
      </c>
      <c r="D15" s="60">
        <f>Прил_1!D52</f>
        <v>12905.5</v>
      </c>
      <c r="E15" s="59">
        <f>Прил_1!E52</f>
        <v>13018.099999999999</v>
      </c>
    </row>
    <row r="16" spans="1:5" ht="32.25" thickBot="1" x14ac:dyDescent="0.25">
      <c r="A16" s="58" t="s">
        <v>156</v>
      </c>
      <c r="B16" s="58" t="s">
        <v>157</v>
      </c>
      <c r="C16" s="59">
        <f>Прил_1!C52</f>
        <v>15168.599999999999</v>
      </c>
      <c r="D16" s="60">
        <f>Прил_1!D52</f>
        <v>12905.5</v>
      </c>
      <c r="E16" s="59">
        <f>Прил_1!E52</f>
        <v>13018.099999999999</v>
      </c>
    </row>
    <row r="17" spans="1:5" ht="16.5" thickBot="1" x14ac:dyDescent="0.25">
      <c r="A17" s="58" t="s">
        <v>158</v>
      </c>
      <c r="B17" s="58" t="s">
        <v>159</v>
      </c>
      <c r="C17" s="59">
        <f>Прил_1!C52</f>
        <v>15168.599999999999</v>
      </c>
      <c r="D17" s="60">
        <f>Прил_1!D52</f>
        <v>12905.5</v>
      </c>
      <c r="E17" s="59">
        <f>Прил_1!E52</f>
        <v>13018.099999999999</v>
      </c>
    </row>
    <row r="18" spans="1:5" ht="16.5" thickBot="1" x14ac:dyDescent="0.25">
      <c r="A18" s="58" t="s">
        <v>160</v>
      </c>
      <c r="B18" s="58" t="s">
        <v>161</v>
      </c>
      <c r="C18" s="59">
        <f>Прил_1!C52</f>
        <v>15168.599999999999</v>
      </c>
      <c r="D18" s="60">
        <f>Прил_1!D52</f>
        <v>12905.5</v>
      </c>
      <c r="E18" s="59">
        <f>Прил_1!E52</f>
        <v>13018.099999999999</v>
      </c>
    </row>
    <row r="19" spans="1:5" ht="16.5" thickBot="1" x14ac:dyDescent="0.25">
      <c r="A19" s="58" t="s">
        <v>162</v>
      </c>
      <c r="B19" s="58" t="s">
        <v>163</v>
      </c>
      <c r="C19" s="59">
        <f>Прил_1!C52</f>
        <v>15168.599999999999</v>
      </c>
      <c r="D19" s="60">
        <f>Прил_1!D52</f>
        <v>12905.5</v>
      </c>
      <c r="E19" s="59">
        <f>Прил_1!E52</f>
        <v>13018.099999999999</v>
      </c>
    </row>
    <row r="20" spans="1:5" ht="32.25" thickBot="1" x14ac:dyDescent="0.25">
      <c r="A20" s="58" t="s">
        <v>164</v>
      </c>
      <c r="B20" s="58" t="s">
        <v>165</v>
      </c>
      <c r="C20" s="59">
        <f>Прил_1!C52</f>
        <v>15168.599999999999</v>
      </c>
      <c r="D20" s="60">
        <f>Прил_1!D52</f>
        <v>12905.5</v>
      </c>
      <c r="E20" s="59">
        <f>Прил_1!E52</f>
        <v>13018.099999999999</v>
      </c>
    </row>
    <row r="21" spans="1:5" ht="15.75" x14ac:dyDescent="0.2">
      <c r="A21" s="61"/>
    </row>
  </sheetData>
  <mergeCells count="6">
    <mergeCell ref="A1:E1"/>
    <mergeCell ref="A2:E2"/>
    <mergeCell ref="A3:E3"/>
    <mergeCell ref="A4:E4"/>
    <mergeCell ref="A6:E7"/>
    <mergeCell ref="A9:E9"/>
  </mergeCells>
  <pageMargins left="0.7" right="0.7" top="0.75" bottom="0.75" header="0.3" footer="0.3"/>
  <pageSetup paperSize="9" orientation="landscape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view="pageBreakPreview" zoomScaleNormal="100" zoomScaleSheetLayoutView="100" workbookViewId="0">
      <selection activeCell="C12" sqref="C12"/>
    </sheetView>
  </sheetViews>
  <sheetFormatPr defaultColWidth="96.625" defaultRowHeight="14.25" x14ac:dyDescent="0.2"/>
  <cols>
    <col min="1" max="1" width="96.625" style="75"/>
    <col min="2" max="2" width="7.25" style="77" customWidth="1"/>
    <col min="3" max="16384" width="96.625" style="75"/>
  </cols>
  <sheetData>
    <row r="1" spans="1:2" x14ac:dyDescent="0.2">
      <c r="A1" s="40" t="s">
        <v>195</v>
      </c>
      <c r="B1" s="40"/>
    </row>
    <row r="2" spans="1:2" x14ac:dyDescent="0.2">
      <c r="A2" s="40" t="s">
        <v>134</v>
      </c>
      <c r="B2" s="40"/>
    </row>
    <row r="3" spans="1:2" x14ac:dyDescent="0.2">
      <c r="A3" s="40" t="s">
        <v>135</v>
      </c>
      <c r="B3" s="40"/>
    </row>
    <row r="4" spans="1:2" ht="15" x14ac:dyDescent="0.2">
      <c r="A4" s="183" t="str">
        <f>Прил_1!A4</f>
        <v>от 24.12.2020 № 161</v>
      </c>
      <c r="B4" s="183"/>
    </row>
    <row r="5" spans="1:2" x14ac:dyDescent="0.2">
      <c r="A5" s="63"/>
      <c r="B5" s="63"/>
    </row>
    <row r="6" spans="1:2" x14ac:dyDescent="0.2">
      <c r="A6" s="78" t="s">
        <v>168</v>
      </c>
      <c r="B6" s="79"/>
    </row>
    <row r="7" spans="1:2" x14ac:dyDescent="0.2">
      <c r="A7" s="78" t="s">
        <v>194</v>
      </c>
      <c r="B7" s="79"/>
    </row>
    <row r="8" spans="1:2" ht="17.25" customHeight="1" thickBot="1" x14ac:dyDescent="0.25">
      <c r="A8" s="83" t="s">
        <v>169</v>
      </c>
      <c r="B8" s="84"/>
    </row>
    <row r="9" spans="1:2" ht="44.25" customHeight="1" thickBot="1" x14ac:dyDescent="0.25">
      <c r="A9" s="66" t="s">
        <v>170</v>
      </c>
      <c r="B9" s="67" t="s">
        <v>171</v>
      </c>
    </row>
    <row r="10" spans="1:2" ht="16.5" thickBot="1" x14ac:dyDescent="0.25">
      <c r="A10" s="68">
        <v>1</v>
      </c>
      <c r="B10" s="69">
        <v>2</v>
      </c>
    </row>
    <row r="11" spans="1:2" ht="32.25" thickBot="1" x14ac:dyDescent="0.25">
      <c r="A11" s="76" t="s">
        <v>172</v>
      </c>
      <c r="B11" s="70"/>
    </row>
    <row r="12" spans="1:2" ht="32.25" thickBot="1" x14ac:dyDescent="0.25">
      <c r="A12" s="76" t="s">
        <v>173</v>
      </c>
      <c r="B12" s="70">
        <v>100</v>
      </c>
    </row>
    <row r="13" spans="1:2" ht="32.25" thickBot="1" x14ac:dyDescent="0.25">
      <c r="A13" s="76" t="s">
        <v>174</v>
      </c>
      <c r="B13" s="70"/>
    </row>
    <row r="14" spans="1:2" ht="48" thickBot="1" x14ac:dyDescent="0.25">
      <c r="A14" s="76" t="s">
        <v>175</v>
      </c>
      <c r="B14" s="70">
        <v>100</v>
      </c>
    </row>
    <row r="15" spans="1:2" ht="32.25" thickBot="1" x14ac:dyDescent="0.25">
      <c r="A15" s="76" t="s">
        <v>82</v>
      </c>
      <c r="B15" s="70">
        <v>100</v>
      </c>
    </row>
    <row r="16" spans="1:2" ht="48" thickBot="1" x14ac:dyDescent="0.25">
      <c r="A16" s="76" t="s">
        <v>77</v>
      </c>
      <c r="B16" s="70">
        <v>100</v>
      </c>
    </row>
    <row r="17" spans="1:2" ht="48" thickBot="1" x14ac:dyDescent="0.25">
      <c r="A17" s="76" t="s">
        <v>176</v>
      </c>
      <c r="B17" s="70">
        <v>100</v>
      </c>
    </row>
    <row r="18" spans="1:2" ht="32.25" thickBot="1" x14ac:dyDescent="0.25">
      <c r="A18" s="76" t="s">
        <v>177</v>
      </c>
      <c r="B18" s="70"/>
    </row>
    <row r="19" spans="1:2" ht="16.5" thickBot="1" x14ac:dyDescent="0.25">
      <c r="A19" s="76" t="s">
        <v>178</v>
      </c>
      <c r="B19" s="70">
        <v>100</v>
      </c>
    </row>
    <row r="20" spans="1:2" ht="32.25" thickBot="1" x14ac:dyDescent="0.25">
      <c r="A20" s="76" t="s">
        <v>179</v>
      </c>
      <c r="B20" s="70">
        <v>100</v>
      </c>
    </row>
    <row r="21" spans="1:2" ht="16.5" thickBot="1" x14ac:dyDescent="0.25">
      <c r="A21" s="76" t="s">
        <v>180</v>
      </c>
      <c r="B21" s="70">
        <v>100</v>
      </c>
    </row>
    <row r="22" spans="1:2" ht="16.5" thickBot="1" x14ac:dyDescent="0.25">
      <c r="A22" s="76" t="s">
        <v>181</v>
      </c>
      <c r="B22" s="70"/>
    </row>
    <row r="23" spans="1:2" ht="48" thickBot="1" x14ac:dyDescent="0.25">
      <c r="A23" s="76" t="s">
        <v>182</v>
      </c>
      <c r="B23" s="70">
        <v>100</v>
      </c>
    </row>
    <row r="24" spans="1:2" ht="63.75" thickBot="1" x14ac:dyDescent="0.25">
      <c r="A24" s="76" t="s">
        <v>183</v>
      </c>
      <c r="B24" s="70">
        <v>100</v>
      </c>
    </row>
    <row r="25" spans="1:2" ht="63.75" thickBot="1" x14ac:dyDescent="0.25">
      <c r="A25" s="76" t="s">
        <v>184</v>
      </c>
      <c r="B25" s="70">
        <v>100</v>
      </c>
    </row>
    <row r="26" spans="1:2" ht="32.25" thickBot="1" x14ac:dyDescent="0.25">
      <c r="A26" s="76" t="s">
        <v>185</v>
      </c>
      <c r="B26" s="70">
        <v>100</v>
      </c>
    </row>
    <row r="27" spans="1:2" ht="16.5" thickBot="1" x14ac:dyDescent="0.25">
      <c r="A27" s="76" t="s">
        <v>186</v>
      </c>
      <c r="B27" s="70"/>
    </row>
    <row r="28" spans="1:2" ht="32.25" thickBot="1" x14ac:dyDescent="0.25">
      <c r="A28" s="76" t="s">
        <v>187</v>
      </c>
      <c r="B28" s="70">
        <v>100</v>
      </c>
    </row>
    <row r="29" spans="1:2" ht="16.5" thickBot="1" x14ac:dyDescent="0.25">
      <c r="A29" s="76" t="s">
        <v>188</v>
      </c>
      <c r="B29" s="70"/>
    </row>
    <row r="30" spans="1:2" ht="32.25" thickBot="1" x14ac:dyDescent="0.25">
      <c r="A30" s="76" t="s">
        <v>189</v>
      </c>
      <c r="B30" s="70">
        <v>100</v>
      </c>
    </row>
    <row r="31" spans="1:2" ht="79.5" thickBot="1" x14ac:dyDescent="0.25">
      <c r="A31" s="76" t="s">
        <v>190</v>
      </c>
      <c r="B31" s="70">
        <v>100</v>
      </c>
    </row>
    <row r="32" spans="1:2" ht="16.5" thickBot="1" x14ac:dyDescent="0.25">
      <c r="A32" s="76" t="s">
        <v>191</v>
      </c>
      <c r="B32" s="70"/>
    </row>
    <row r="33" spans="1:2" ht="16.5" thickBot="1" x14ac:dyDescent="0.25">
      <c r="A33" s="76" t="s">
        <v>192</v>
      </c>
      <c r="B33" s="70">
        <v>100</v>
      </c>
    </row>
    <row r="34" spans="1:2" ht="16.5" thickBot="1" x14ac:dyDescent="0.25">
      <c r="A34" s="76" t="s">
        <v>193</v>
      </c>
      <c r="B34" s="70">
        <v>100</v>
      </c>
    </row>
    <row r="35" spans="1:2" ht="15.75" x14ac:dyDescent="0.2">
      <c r="A35" s="74"/>
    </row>
  </sheetData>
  <mergeCells count="7">
    <mergeCell ref="A8:B8"/>
    <mergeCell ref="A6:B6"/>
    <mergeCell ref="A7:B7"/>
    <mergeCell ref="A1:B1"/>
    <mergeCell ref="A2:B2"/>
    <mergeCell ref="A3:B3"/>
    <mergeCell ref="A4:B4"/>
  </mergeCells>
  <pageMargins left="0.7" right="0.7" top="0.75" bottom="0.75" header="0.3" footer="0.3"/>
  <pageSetup paperSize="9" scale="3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view="pageBreakPreview" zoomScaleNormal="100" zoomScaleSheetLayoutView="100" workbookViewId="0">
      <selection activeCell="D17" sqref="D17"/>
    </sheetView>
  </sheetViews>
  <sheetFormatPr defaultRowHeight="14.25" x14ac:dyDescent="0.2"/>
  <cols>
    <col min="1" max="1" width="9" style="77"/>
    <col min="2" max="2" width="9" style="41"/>
    <col min="3" max="3" width="16.875" style="41" customWidth="1"/>
    <col min="4" max="4" width="78.25" style="41" customWidth="1"/>
    <col min="5" max="16384" width="9" style="41"/>
  </cols>
  <sheetData>
    <row r="1" spans="1:4" ht="14.25" customHeight="1" x14ac:dyDescent="0.2">
      <c r="A1" s="81" t="s">
        <v>196</v>
      </c>
      <c r="B1" s="81"/>
      <c r="C1" s="81" t="s">
        <v>195</v>
      </c>
      <c r="D1" s="81"/>
    </row>
    <row r="2" spans="1:4" ht="14.25" customHeight="1" x14ac:dyDescent="0.2">
      <c r="A2" s="81" t="s">
        <v>134</v>
      </c>
      <c r="B2" s="81"/>
      <c r="C2" s="81" t="s">
        <v>134</v>
      </c>
      <c r="D2" s="81"/>
    </row>
    <row r="3" spans="1:4" ht="14.25" customHeight="1" x14ac:dyDescent="0.2">
      <c r="A3" s="81" t="s">
        <v>135</v>
      </c>
      <c r="B3" s="81"/>
      <c r="C3" s="81" t="s">
        <v>135</v>
      </c>
      <c r="D3" s="81"/>
    </row>
    <row r="4" spans="1:4" ht="14.25" customHeight="1" x14ac:dyDescent="0.2">
      <c r="A4" s="81" t="str">
        <f>Прил_1!A4</f>
        <v>от 24.12.2020 № 161</v>
      </c>
      <c r="B4" s="81"/>
      <c r="C4" s="81" t="s">
        <v>139</v>
      </c>
      <c r="D4" s="81"/>
    </row>
    <row r="5" spans="1:4" ht="14.25" customHeight="1" x14ac:dyDescent="0.2">
      <c r="B5" s="145"/>
      <c r="C5" s="145"/>
      <c r="D5" s="145"/>
    </row>
    <row r="6" spans="1:4" ht="15.75" x14ac:dyDescent="0.2">
      <c r="A6" s="143" t="s">
        <v>197</v>
      </c>
      <c r="B6" s="144"/>
      <c r="C6" s="144"/>
      <c r="D6" s="144"/>
    </row>
    <row r="7" spans="1:4" ht="15.75" x14ac:dyDescent="0.2">
      <c r="A7" s="143" t="s">
        <v>198</v>
      </c>
      <c r="B7" s="144"/>
      <c r="C7" s="144"/>
      <c r="D7" s="144"/>
    </row>
    <row r="8" spans="1:4" ht="15" thickBot="1" x14ac:dyDescent="0.25"/>
    <row r="9" spans="1:4" ht="15.75" x14ac:dyDescent="0.2">
      <c r="A9" s="102" t="s">
        <v>266</v>
      </c>
      <c r="B9" s="102"/>
      <c r="C9" s="103"/>
      <c r="D9" s="85" t="s">
        <v>199</v>
      </c>
    </row>
    <row r="10" spans="1:4" ht="15.75" x14ac:dyDescent="0.2">
      <c r="A10" s="80"/>
      <c r="B10" s="80"/>
      <c r="C10" s="141"/>
      <c r="D10" s="86" t="s">
        <v>200</v>
      </c>
    </row>
    <row r="11" spans="1:4" ht="15.75" x14ac:dyDescent="0.2">
      <c r="A11" s="80"/>
      <c r="B11" s="80"/>
      <c r="C11" s="141"/>
      <c r="D11" s="87" t="s">
        <v>198</v>
      </c>
    </row>
    <row r="12" spans="1:4" ht="16.5" thickBot="1" x14ac:dyDescent="0.25">
      <c r="A12" s="82"/>
      <c r="B12" s="82"/>
      <c r="C12" s="142"/>
      <c r="D12" s="88"/>
    </row>
    <row r="13" spans="1:4" ht="18.75" x14ac:dyDescent="0.2">
      <c r="A13" s="102" t="s">
        <v>265</v>
      </c>
      <c r="B13" s="103"/>
      <c r="C13" s="85" t="s">
        <v>201</v>
      </c>
      <c r="D13" s="89"/>
    </row>
    <row r="14" spans="1:4" ht="16.5" thickBot="1" x14ac:dyDescent="0.25">
      <c r="A14" s="105"/>
      <c r="B14" s="106"/>
      <c r="C14" s="88" t="s">
        <v>202</v>
      </c>
      <c r="D14" s="90"/>
    </row>
    <row r="15" spans="1:4" ht="31.5" customHeight="1" x14ac:dyDescent="0.2">
      <c r="A15" s="108" t="s">
        <v>264</v>
      </c>
      <c r="B15" s="108"/>
      <c r="C15" s="108"/>
      <c r="D15" s="109"/>
    </row>
    <row r="16" spans="1:4" ht="16.5" thickBot="1" x14ac:dyDescent="0.25">
      <c r="A16" s="111"/>
      <c r="B16" s="111"/>
      <c r="C16" s="111"/>
      <c r="D16" s="112"/>
    </row>
    <row r="17" spans="1:4" ht="63.75" thickBot="1" x14ac:dyDescent="0.25">
      <c r="A17" s="93">
        <v>951</v>
      </c>
      <c r="B17" s="113" t="s">
        <v>205</v>
      </c>
      <c r="C17" s="114"/>
      <c r="D17" s="94" t="s">
        <v>63</v>
      </c>
    </row>
    <row r="18" spans="1:4" ht="63.75" thickBot="1" x14ac:dyDescent="0.25">
      <c r="A18" s="93">
        <v>951</v>
      </c>
      <c r="B18" s="115" t="s">
        <v>206</v>
      </c>
      <c r="C18" s="116"/>
      <c r="D18" s="94" t="s">
        <v>63</v>
      </c>
    </row>
    <row r="19" spans="1:4" ht="63.75" thickBot="1" x14ac:dyDescent="0.25">
      <c r="A19" s="95">
        <v>951</v>
      </c>
      <c r="B19" s="115" t="s">
        <v>207</v>
      </c>
      <c r="C19" s="116"/>
      <c r="D19" s="96" t="s">
        <v>208</v>
      </c>
    </row>
    <row r="20" spans="1:4" ht="48" thickBot="1" x14ac:dyDescent="0.25">
      <c r="A20" s="95">
        <v>951</v>
      </c>
      <c r="B20" s="115" t="s">
        <v>76</v>
      </c>
      <c r="C20" s="116"/>
      <c r="D20" s="96" t="s">
        <v>209</v>
      </c>
    </row>
    <row r="21" spans="1:4" ht="32.25" thickBot="1" x14ac:dyDescent="0.25">
      <c r="A21" s="95">
        <v>951</v>
      </c>
      <c r="B21" s="115" t="s">
        <v>81</v>
      </c>
      <c r="C21" s="116"/>
      <c r="D21" s="97" t="s">
        <v>210</v>
      </c>
    </row>
    <row r="22" spans="1:4" ht="73.5" customHeight="1" x14ac:dyDescent="0.2">
      <c r="A22" s="148">
        <v>951</v>
      </c>
      <c r="B22" s="149" t="s">
        <v>211</v>
      </c>
      <c r="C22" s="150"/>
      <c r="D22" s="151" t="s">
        <v>212</v>
      </c>
    </row>
    <row r="23" spans="1:4" ht="63.75" thickBot="1" x14ac:dyDescent="0.25">
      <c r="A23" s="93">
        <v>951</v>
      </c>
      <c r="B23" s="146" t="s">
        <v>213</v>
      </c>
      <c r="C23" s="147"/>
      <c r="D23" s="97" t="s">
        <v>176</v>
      </c>
    </row>
    <row r="24" spans="1:4" ht="32.25" thickBot="1" x14ac:dyDescent="0.25">
      <c r="A24" s="95">
        <v>951</v>
      </c>
      <c r="B24" s="121" t="s">
        <v>214</v>
      </c>
      <c r="C24" s="122"/>
      <c r="D24" s="96" t="s">
        <v>215</v>
      </c>
    </row>
    <row r="25" spans="1:4" ht="16.5" thickBot="1" x14ac:dyDescent="0.25">
      <c r="A25" s="95">
        <v>951</v>
      </c>
      <c r="B25" s="121" t="s">
        <v>216</v>
      </c>
      <c r="C25" s="122"/>
      <c r="D25" s="94" t="s">
        <v>217</v>
      </c>
    </row>
    <row r="26" spans="1:4" ht="16.5" thickBot="1" x14ac:dyDescent="0.25">
      <c r="A26" s="95">
        <v>951</v>
      </c>
      <c r="B26" s="139" t="s">
        <v>218</v>
      </c>
      <c r="C26" s="140"/>
      <c r="D26" s="99" t="s">
        <v>219</v>
      </c>
    </row>
    <row r="27" spans="1:4" ht="63.75" thickBot="1" x14ac:dyDescent="0.25">
      <c r="A27" s="95">
        <v>951</v>
      </c>
      <c r="B27" s="139" t="s">
        <v>220</v>
      </c>
      <c r="C27" s="140"/>
      <c r="D27" s="96" t="s">
        <v>221</v>
      </c>
    </row>
    <row r="28" spans="1:4" ht="63.75" thickBot="1" x14ac:dyDescent="0.25">
      <c r="A28" s="95">
        <v>951</v>
      </c>
      <c r="B28" s="139" t="s">
        <v>222</v>
      </c>
      <c r="C28" s="140"/>
      <c r="D28" s="99" t="s">
        <v>223</v>
      </c>
    </row>
    <row r="29" spans="1:4" ht="63.75" thickBot="1" x14ac:dyDescent="0.25">
      <c r="A29" s="95">
        <v>951</v>
      </c>
      <c r="B29" s="139" t="s">
        <v>224</v>
      </c>
      <c r="C29" s="140"/>
      <c r="D29" s="99" t="s">
        <v>225</v>
      </c>
    </row>
    <row r="30" spans="1:4" ht="63.75" thickBot="1" x14ac:dyDescent="0.25">
      <c r="A30" s="95">
        <v>951</v>
      </c>
      <c r="B30" s="139" t="s">
        <v>226</v>
      </c>
      <c r="C30" s="140"/>
      <c r="D30" s="94" t="s">
        <v>227</v>
      </c>
    </row>
    <row r="31" spans="1:4" ht="32.25" thickBot="1" x14ac:dyDescent="0.25">
      <c r="A31" s="93">
        <v>951</v>
      </c>
      <c r="B31" s="123" t="s">
        <v>228</v>
      </c>
      <c r="C31" s="124"/>
      <c r="D31" s="97" t="s">
        <v>229</v>
      </c>
    </row>
    <row r="32" spans="1:4" ht="48" thickBot="1" x14ac:dyDescent="0.25">
      <c r="A32" s="93">
        <v>951</v>
      </c>
      <c r="B32" s="115" t="s">
        <v>230</v>
      </c>
      <c r="C32" s="116"/>
      <c r="D32" s="97" t="s">
        <v>185</v>
      </c>
    </row>
    <row r="33" spans="1:4" ht="32.25" thickBot="1" x14ac:dyDescent="0.25">
      <c r="A33" s="93">
        <v>951</v>
      </c>
      <c r="B33" s="115" t="s">
        <v>231</v>
      </c>
      <c r="C33" s="116"/>
      <c r="D33" s="97" t="s">
        <v>232</v>
      </c>
    </row>
    <row r="34" spans="1:4" ht="142.5" x14ac:dyDescent="0.2">
      <c r="A34" s="148">
        <v>951</v>
      </c>
      <c r="B34" s="152" t="s">
        <v>233</v>
      </c>
      <c r="C34" s="153"/>
      <c r="D34" s="154" t="s">
        <v>234</v>
      </c>
    </row>
    <row r="35" spans="1:4" ht="63.75" thickBot="1" x14ac:dyDescent="0.25">
      <c r="A35" s="93">
        <v>951</v>
      </c>
      <c r="B35" s="127" t="s">
        <v>235</v>
      </c>
      <c r="C35" s="128"/>
      <c r="D35" s="96" t="s">
        <v>236</v>
      </c>
    </row>
    <row r="36" spans="1:4" ht="63.75" thickBot="1" x14ac:dyDescent="0.25">
      <c r="A36" s="93">
        <v>951</v>
      </c>
      <c r="B36" s="121" t="s">
        <v>237</v>
      </c>
      <c r="C36" s="122"/>
      <c r="D36" s="96" t="s">
        <v>238</v>
      </c>
    </row>
    <row r="37" spans="1:4" ht="16.5" thickBot="1" x14ac:dyDescent="0.25">
      <c r="A37" s="93">
        <v>951</v>
      </c>
      <c r="B37" s="115" t="s">
        <v>239</v>
      </c>
      <c r="C37" s="116"/>
      <c r="D37" s="97" t="s">
        <v>192</v>
      </c>
    </row>
    <row r="38" spans="1:4" ht="16.5" thickBot="1" x14ac:dyDescent="0.25">
      <c r="A38" s="93">
        <v>951</v>
      </c>
      <c r="B38" s="115" t="s">
        <v>240</v>
      </c>
      <c r="C38" s="116"/>
      <c r="D38" s="101" t="s">
        <v>241</v>
      </c>
    </row>
    <row r="39" spans="1:4" ht="51" customHeight="1" thickBot="1" x14ac:dyDescent="0.25">
      <c r="A39" s="133">
        <v>951</v>
      </c>
      <c r="B39" s="125" t="s">
        <v>137</v>
      </c>
      <c r="C39" s="126"/>
      <c r="D39" s="134" t="s">
        <v>267</v>
      </c>
    </row>
    <row r="40" spans="1:4" ht="53.25" customHeight="1" thickBot="1" x14ac:dyDescent="0.25">
      <c r="A40" s="133">
        <v>951</v>
      </c>
      <c r="B40" s="125" t="s">
        <v>242</v>
      </c>
      <c r="C40" s="126"/>
      <c r="D40" s="134" t="s">
        <v>243</v>
      </c>
    </row>
    <row r="41" spans="1:4" ht="34.5" customHeight="1" thickBot="1" x14ac:dyDescent="0.25">
      <c r="A41" s="133">
        <v>951</v>
      </c>
      <c r="B41" s="125" t="s">
        <v>244</v>
      </c>
      <c r="C41" s="126"/>
      <c r="D41" s="134" t="s">
        <v>245</v>
      </c>
    </row>
    <row r="42" spans="1:4" ht="43.5" customHeight="1" thickBot="1" x14ac:dyDescent="0.25">
      <c r="A42" s="133">
        <v>951</v>
      </c>
      <c r="B42" s="125" t="s">
        <v>246</v>
      </c>
      <c r="C42" s="126"/>
      <c r="D42" s="134" t="s">
        <v>247</v>
      </c>
    </row>
    <row r="43" spans="1:4" ht="54.75" customHeight="1" thickBot="1" x14ac:dyDescent="0.25">
      <c r="A43" s="133">
        <v>951</v>
      </c>
      <c r="B43" s="125" t="s">
        <v>113</v>
      </c>
      <c r="C43" s="126"/>
      <c r="D43" s="134" t="s">
        <v>114</v>
      </c>
    </row>
    <row r="44" spans="1:4" ht="55.5" customHeight="1" thickBot="1" x14ac:dyDescent="0.25">
      <c r="A44" s="133">
        <v>951</v>
      </c>
      <c r="B44" s="125" t="s">
        <v>120</v>
      </c>
      <c r="C44" s="126"/>
      <c r="D44" s="134" t="s">
        <v>121</v>
      </c>
    </row>
    <row r="45" spans="1:4" ht="42.75" customHeight="1" thickBot="1" x14ac:dyDescent="0.25">
      <c r="A45" s="133">
        <v>951</v>
      </c>
      <c r="B45" s="125" t="s">
        <v>248</v>
      </c>
      <c r="C45" s="126"/>
      <c r="D45" s="134" t="s">
        <v>249</v>
      </c>
    </row>
    <row r="46" spans="1:4" ht="52.5" customHeight="1" thickBot="1" x14ac:dyDescent="0.25">
      <c r="A46" s="133">
        <v>951</v>
      </c>
      <c r="B46" s="125" t="s">
        <v>250</v>
      </c>
      <c r="C46" s="126"/>
      <c r="D46" s="134" t="s">
        <v>251</v>
      </c>
    </row>
    <row r="47" spans="1:4" ht="24.95" customHeight="1" x14ac:dyDescent="0.2">
      <c r="A47" s="117">
        <v>951</v>
      </c>
      <c r="B47" s="125" t="s">
        <v>252</v>
      </c>
      <c r="C47" s="126"/>
      <c r="D47" s="119" t="s">
        <v>253</v>
      </c>
    </row>
    <row r="48" spans="1:4" ht="25.5" customHeight="1" thickBot="1" x14ac:dyDescent="0.25">
      <c r="A48" s="118"/>
      <c r="B48" s="127"/>
      <c r="C48" s="128"/>
      <c r="D48" s="120"/>
    </row>
    <row r="49" spans="1:4" ht="63.75" thickBot="1" x14ac:dyDescent="0.25">
      <c r="A49" s="93">
        <v>951</v>
      </c>
      <c r="B49" s="129" t="s">
        <v>254</v>
      </c>
      <c r="C49" s="130"/>
      <c r="D49" s="101" t="s">
        <v>255</v>
      </c>
    </row>
    <row r="50" spans="1:4" ht="37.5" customHeight="1" thickBot="1" x14ac:dyDescent="0.25">
      <c r="A50" s="133">
        <v>951</v>
      </c>
      <c r="B50" s="125" t="s">
        <v>127</v>
      </c>
      <c r="C50" s="126"/>
      <c r="D50" s="132" t="s">
        <v>128</v>
      </c>
    </row>
    <row r="51" spans="1:4" ht="30" customHeight="1" thickBot="1" x14ac:dyDescent="0.25">
      <c r="A51" s="157">
        <v>951</v>
      </c>
      <c r="B51" s="121" t="s">
        <v>256</v>
      </c>
      <c r="C51" s="122"/>
      <c r="D51" s="158" t="s">
        <v>257</v>
      </c>
    </row>
    <row r="52" spans="1:4" ht="32.25" thickBot="1" x14ac:dyDescent="0.25">
      <c r="A52" s="93">
        <v>951</v>
      </c>
      <c r="B52" s="155" t="s">
        <v>258</v>
      </c>
      <c r="C52" s="156"/>
      <c r="D52" s="97" t="s">
        <v>259</v>
      </c>
    </row>
    <row r="53" spans="1:4" ht="16.5" thickBot="1" x14ac:dyDescent="0.25">
      <c r="A53" s="93">
        <v>951</v>
      </c>
      <c r="B53" s="115" t="s">
        <v>260</v>
      </c>
      <c r="C53" s="116"/>
      <c r="D53" s="101" t="s">
        <v>261</v>
      </c>
    </row>
    <row r="54" spans="1:4" ht="79.5" thickBot="1" x14ac:dyDescent="0.25">
      <c r="A54" s="93">
        <v>951</v>
      </c>
      <c r="B54" s="115" t="s">
        <v>262</v>
      </c>
      <c r="C54" s="116"/>
      <c r="D54" s="97" t="s">
        <v>263</v>
      </c>
    </row>
  </sheetData>
  <mergeCells count="49">
    <mergeCell ref="A1:D1"/>
    <mergeCell ref="A2:D2"/>
    <mergeCell ref="A3:D3"/>
    <mergeCell ref="A4:D4"/>
    <mergeCell ref="B52:C52"/>
    <mergeCell ref="B53:C53"/>
    <mergeCell ref="B54:C54"/>
    <mergeCell ref="A9:C12"/>
    <mergeCell ref="A6:D6"/>
    <mergeCell ref="A7:D7"/>
    <mergeCell ref="B49:C49"/>
    <mergeCell ref="B50:C50"/>
    <mergeCell ref="B51:C51"/>
    <mergeCell ref="B46:C46"/>
    <mergeCell ref="A47:A48"/>
    <mergeCell ref="B47:C48"/>
    <mergeCell ref="D47:D48"/>
    <mergeCell ref="B44:C44"/>
    <mergeCell ref="B45:C45"/>
    <mergeCell ref="B42:C42"/>
    <mergeCell ref="B43:C43"/>
    <mergeCell ref="B40:C40"/>
    <mergeCell ref="B41:C41"/>
    <mergeCell ref="B35:C35"/>
    <mergeCell ref="B36:C36"/>
    <mergeCell ref="B37:C37"/>
    <mergeCell ref="B38:C38"/>
    <mergeCell ref="B39:C39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20:C20"/>
    <mergeCell ref="B21:C21"/>
    <mergeCell ref="B22:C22"/>
    <mergeCell ref="A13:B14"/>
    <mergeCell ref="A15:D15"/>
    <mergeCell ref="A16:D16"/>
    <mergeCell ref="B17:C17"/>
    <mergeCell ref="B18:C18"/>
    <mergeCell ref="B19:C19"/>
  </mergeCells>
  <pageMargins left="0.7" right="0.7" top="0.75" bottom="0.75" header="0.3" footer="0.3"/>
  <pageSetup paperSize="9" scale="70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view="pageBreakPreview" topLeftCell="A7" zoomScale="120" zoomScaleNormal="100" zoomScaleSheetLayoutView="120" workbookViewId="0">
      <selection activeCell="B12" sqref="B12"/>
    </sheetView>
  </sheetViews>
  <sheetFormatPr defaultRowHeight="14.25" x14ac:dyDescent="0.2"/>
  <cols>
    <col min="2" max="2" width="25" customWidth="1"/>
    <col min="3" max="3" width="73" customWidth="1"/>
  </cols>
  <sheetData>
    <row r="1" spans="1:3" ht="14.25" customHeight="1" x14ac:dyDescent="0.2">
      <c r="A1" s="38" t="s">
        <v>273</v>
      </c>
      <c r="B1" s="38"/>
      <c r="C1" s="38" t="s">
        <v>195</v>
      </c>
    </row>
    <row r="2" spans="1:3" ht="14.25" customHeight="1" x14ac:dyDescent="0.2">
      <c r="A2" s="38" t="s">
        <v>134</v>
      </c>
      <c r="B2" s="38"/>
      <c r="C2" s="38" t="s">
        <v>134</v>
      </c>
    </row>
    <row r="3" spans="1:3" ht="14.25" customHeight="1" x14ac:dyDescent="0.2">
      <c r="A3" s="38" t="s">
        <v>135</v>
      </c>
      <c r="B3" s="38"/>
      <c r="C3" s="38" t="s">
        <v>135</v>
      </c>
    </row>
    <row r="4" spans="1:3" ht="14.25" customHeight="1" x14ac:dyDescent="0.2">
      <c r="A4" s="38" t="str">
        <f>Прил_1!A4</f>
        <v>от 24.12.2020 № 161</v>
      </c>
      <c r="B4" s="38"/>
      <c r="C4" s="38" t="s">
        <v>139</v>
      </c>
    </row>
    <row r="6" spans="1:3" x14ac:dyDescent="0.2">
      <c r="A6" s="172" t="s">
        <v>268</v>
      </c>
      <c r="B6" s="80"/>
      <c r="C6" s="80"/>
    </row>
    <row r="7" spans="1:3" ht="16.5" thickBot="1" x14ac:dyDescent="0.25">
      <c r="A7" s="72"/>
    </row>
    <row r="8" spans="1:3" ht="15.75" x14ac:dyDescent="0.2">
      <c r="A8" s="164" t="s">
        <v>269</v>
      </c>
      <c r="B8" s="165"/>
      <c r="C8" s="159"/>
    </row>
    <row r="9" spans="1:3" ht="15.75" x14ac:dyDescent="0.2">
      <c r="A9" s="166"/>
      <c r="B9" s="167"/>
      <c r="C9" s="160"/>
    </row>
    <row r="10" spans="1:3" ht="31.5" x14ac:dyDescent="0.2">
      <c r="A10" s="166"/>
      <c r="B10" s="167"/>
      <c r="C10" s="161" t="s">
        <v>270</v>
      </c>
    </row>
    <row r="11" spans="1:3" ht="16.5" thickBot="1" x14ac:dyDescent="0.25">
      <c r="A11" s="168"/>
      <c r="B11" s="169"/>
      <c r="C11" s="160"/>
    </row>
    <row r="12" spans="1:3" ht="63.75" thickBot="1" x14ac:dyDescent="0.25">
      <c r="A12" s="58" t="s">
        <v>271</v>
      </c>
      <c r="B12" s="58" t="s">
        <v>272</v>
      </c>
      <c r="C12" s="162"/>
    </row>
    <row r="13" spans="1:3" ht="24" customHeight="1" x14ac:dyDescent="0.2">
      <c r="A13" s="107" t="s">
        <v>203</v>
      </c>
      <c r="B13" s="108"/>
      <c r="C13" s="109"/>
    </row>
    <row r="14" spans="1:3" ht="31.5" customHeight="1" thickBot="1" x14ac:dyDescent="0.25">
      <c r="A14" s="373" t="s">
        <v>204</v>
      </c>
      <c r="B14" s="374"/>
      <c r="C14" s="375"/>
    </row>
    <row r="15" spans="1:3" ht="16.5" hidden="1" thickBot="1" x14ac:dyDescent="0.25">
      <c r="A15" s="104"/>
      <c r="B15" s="105"/>
      <c r="C15" s="106"/>
    </row>
    <row r="16" spans="1:3" ht="48" thickBot="1" x14ac:dyDescent="0.25">
      <c r="A16" s="71">
        <v>802</v>
      </c>
      <c r="B16" s="71" t="s">
        <v>90</v>
      </c>
      <c r="C16" s="163" t="s">
        <v>91</v>
      </c>
    </row>
  </sheetData>
  <mergeCells count="9">
    <mergeCell ref="A8:B11"/>
    <mergeCell ref="A13:C13"/>
    <mergeCell ref="A14:C14"/>
    <mergeCell ref="A15:C15"/>
    <mergeCell ref="A6:C6"/>
    <mergeCell ref="A1:C1"/>
    <mergeCell ref="A2:C2"/>
    <mergeCell ref="A3:C3"/>
    <mergeCell ref="A4:C4"/>
  </mergeCells>
  <pageMargins left="0.7" right="0.7" top="0.75" bottom="0.75" header="0.3" footer="0.3"/>
  <pageSetup paperSize="9" scale="74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view="pageBreakPreview" zoomScale="80" zoomScaleNormal="100" zoomScaleSheetLayoutView="80" workbookViewId="0">
      <selection sqref="A1:C4"/>
    </sheetView>
  </sheetViews>
  <sheetFormatPr defaultRowHeight="14.25" x14ac:dyDescent="0.2"/>
  <cols>
    <col min="1" max="1" width="13" customWidth="1"/>
    <col min="2" max="2" width="26.25" style="177" customWidth="1"/>
    <col min="3" max="3" width="73" customWidth="1"/>
  </cols>
  <sheetData>
    <row r="1" spans="1:3" x14ac:dyDescent="0.2">
      <c r="A1" s="180" t="s">
        <v>305</v>
      </c>
      <c r="B1" s="180"/>
      <c r="C1" s="180" t="s">
        <v>195</v>
      </c>
    </row>
    <row r="2" spans="1:3" x14ac:dyDescent="0.2">
      <c r="A2" s="180" t="s">
        <v>134</v>
      </c>
      <c r="B2" s="180"/>
      <c r="C2" s="180" t="s">
        <v>134</v>
      </c>
    </row>
    <row r="3" spans="1:3" x14ac:dyDescent="0.2">
      <c r="A3" s="180" t="s">
        <v>135</v>
      </c>
      <c r="B3" s="180"/>
      <c r="C3" s="180" t="s">
        <v>135</v>
      </c>
    </row>
    <row r="4" spans="1:3" x14ac:dyDescent="0.2">
      <c r="A4" s="180" t="str">
        <f>Прил_1!A4</f>
        <v>от 24.12.2020 № 161</v>
      </c>
      <c r="B4" s="180"/>
      <c r="C4" s="180" t="s">
        <v>139</v>
      </c>
    </row>
    <row r="6" spans="1:3" ht="37.5" customHeight="1" x14ac:dyDescent="0.2">
      <c r="A6" s="172" t="s">
        <v>274</v>
      </c>
      <c r="B6" s="80"/>
      <c r="C6" s="80"/>
    </row>
    <row r="7" spans="1:3" ht="16.5" thickBot="1" x14ac:dyDescent="0.25">
      <c r="A7" s="91"/>
      <c r="B7" s="77"/>
      <c r="C7" s="41"/>
    </row>
    <row r="8" spans="1:3" ht="15.75" x14ac:dyDescent="0.2">
      <c r="A8" s="164" t="s">
        <v>269</v>
      </c>
      <c r="B8" s="165"/>
      <c r="C8" s="159"/>
    </row>
    <row r="9" spans="1:3" ht="15.75" x14ac:dyDescent="0.2">
      <c r="A9" s="166"/>
      <c r="B9" s="167"/>
      <c r="C9" s="160"/>
    </row>
    <row r="10" spans="1:3" ht="15.75" x14ac:dyDescent="0.2">
      <c r="A10" s="166"/>
      <c r="B10" s="167"/>
      <c r="C10" s="160" t="s">
        <v>275</v>
      </c>
    </row>
    <row r="11" spans="1:3" ht="16.5" thickBot="1" x14ac:dyDescent="0.25">
      <c r="A11" s="168"/>
      <c r="B11" s="169"/>
      <c r="C11" s="160"/>
    </row>
    <row r="12" spans="1:3" ht="48" thickBot="1" x14ac:dyDescent="0.25">
      <c r="A12" s="58" t="s">
        <v>271</v>
      </c>
      <c r="B12" s="137" t="s">
        <v>272</v>
      </c>
      <c r="C12" s="162"/>
    </row>
    <row r="13" spans="1:3" ht="47.25" customHeight="1" thickBot="1" x14ac:dyDescent="0.25">
      <c r="A13" s="174" t="s">
        <v>276</v>
      </c>
      <c r="B13" s="175"/>
      <c r="C13" s="176"/>
    </row>
    <row r="14" spans="1:3" ht="16.5" thickBot="1" x14ac:dyDescent="0.25">
      <c r="A14" s="58">
        <v>182</v>
      </c>
      <c r="B14" s="137" t="s">
        <v>18</v>
      </c>
      <c r="C14" s="162" t="s">
        <v>277</v>
      </c>
    </row>
    <row r="15" spans="1:3" ht="69.75" customHeight="1" thickBot="1" x14ac:dyDescent="0.25">
      <c r="A15" s="58">
        <v>182</v>
      </c>
      <c r="B15" s="137" t="s">
        <v>20</v>
      </c>
      <c r="C15" s="173" t="s">
        <v>278</v>
      </c>
    </row>
    <row r="16" spans="1:3" ht="95.25" thickBot="1" x14ac:dyDescent="0.25">
      <c r="A16" s="58">
        <v>182</v>
      </c>
      <c r="B16" s="137" t="s">
        <v>279</v>
      </c>
      <c r="C16" s="173" t="s">
        <v>280</v>
      </c>
    </row>
    <row r="17" spans="1:3" ht="32.25" thickBot="1" x14ac:dyDescent="0.25">
      <c r="A17" s="58">
        <v>182</v>
      </c>
      <c r="B17" s="137" t="s">
        <v>281</v>
      </c>
      <c r="C17" s="173" t="s">
        <v>282</v>
      </c>
    </row>
    <row r="18" spans="1:3" ht="82.5" thickBot="1" x14ac:dyDescent="0.25">
      <c r="A18" s="58">
        <v>182</v>
      </c>
      <c r="B18" s="137" t="s">
        <v>283</v>
      </c>
      <c r="C18" s="173" t="s">
        <v>284</v>
      </c>
    </row>
    <row r="19" spans="1:3" ht="16.5" thickBot="1" x14ac:dyDescent="0.25">
      <c r="A19" s="58">
        <v>182</v>
      </c>
      <c r="B19" s="137" t="s">
        <v>27</v>
      </c>
      <c r="C19" s="162" t="s">
        <v>285</v>
      </c>
    </row>
    <row r="20" spans="1:3" ht="32.25" thickBot="1" x14ac:dyDescent="0.25">
      <c r="A20" s="58">
        <v>182</v>
      </c>
      <c r="B20" s="137" t="s">
        <v>40</v>
      </c>
      <c r="C20" s="162" t="s">
        <v>286</v>
      </c>
    </row>
    <row r="21" spans="1:3" ht="32.25" thickBot="1" x14ac:dyDescent="0.25">
      <c r="A21" s="58">
        <v>182</v>
      </c>
      <c r="B21" s="137" t="s">
        <v>48</v>
      </c>
      <c r="C21" s="173" t="s">
        <v>49</v>
      </c>
    </row>
    <row r="22" spans="1:3" ht="32.25" thickBot="1" x14ac:dyDescent="0.25">
      <c r="A22" s="58">
        <v>182</v>
      </c>
      <c r="B22" s="137" t="s">
        <v>53</v>
      </c>
      <c r="C22" s="173" t="s">
        <v>54</v>
      </c>
    </row>
    <row r="23" spans="1:3" ht="39" customHeight="1" thickBot="1" x14ac:dyDescent="0.25">
      <c r="A23" s="174" t="s">
        <v>287</v>
      </c>
      <c r="B23" s="178"/>
      <c r="C23" s="179"/>
    </row>
    <row r="24" spans="1:3" ht="32.25" thickBot="1" x14ac:dyDescent="0.25">
      <c r="A24" s="58">
        <v>951</v>
      </c>
      <c r="B24" s="137" t="s">
        <v>288</v>
      </c>
      <c r="C24" s="162" t="s">
        <v>289</v>
      </c>
    </row>
    <row r="25" spans="1:3" ht="16.5" thickBot="1" x14ac:dyDescent="0.25">
      <c r="A25" s="58">
        <v>951</v>
      </c>
      <c r="B25" s="137" t="s">
        <v>240</v>
      </c>
      <c r="C25" s="162" t="s">
        <v>290</v>
      </c>
    </row>
    <row r="26" spans="1:3" ht="42" customHeight="1" thickBot="1" x14ac:dyDescent="0.25">
      <c r="A26" s="174" t="s">
        <v>291</v>
      </c>
      <c r="B26" s="175"/>
      <c r="C26" s="176"/>
    </row>
    <row r="27" spans="1:3" ht="48" thickBot="1" x14ac:dyDescent="0.25">
      <c r="A27" s="58">
        <v>320</v>
      </c>
      <c r="B27" s="137" t="s">
        <v>292</v>
      </c>
      <c r="C27" s="162" t="s">
        <v>293</v>
      </c>
    </row>
    <row r="28" spans="1:3" ht="32.25" thickBot="1" x14ac:dyDescent="0.25">
      <c r="A28" s="58">
        <v>320</v>
      </c>
      <c r="B28" s="137" t="s">
        <v>288</v>
      </c>
      <c r="C28" s="162" t="s">
        <v>294</v>
      </c>
    </row>
    <row r="29" spans="1:3" ht="16.5" thickBot="1" x14ac:dyDescent="0.25">
      <c r="A29" s="58">
        <v>320</v>
      </c>
      <c r="B29" s="137" t="s">
        <v>240</v>
      </c>
      <c r="C29" s="162" t="s">
        <v>193</v>
      </c>
    </row>
    <row r="30" spans="1:3" ht="47.25" customHeight="1" thickBot="1" x14ac:dyDescent="0.25">
      <c r="A30" s="174" t="s">
        <v>295</v>
      </c>
      <c r="B30" s="175"/>
      <c r="C30" s="176"/>
    </row>
    <row r="31" spans="1:3" ht="48" thickBot="1" x14ac:dyDescent="0.25">
      <c r="A31" s="58">
        <v>321</v>
      </c>
      <c r="B31" s="137" t="s">
        <v>292</v>
      </c>
      <c r="C31" s="162" t="s">
        <v>293</v>
      </c>
    </row>
    <row r="32" spans="1:3" ht="32.25" thickBot="1" x14ac:dyDescent="0.25">
      <c r="A32" s="58">
        <v>321</v>
      </c>
      <c r="B32" s="137" t="s">
        <v>288</v>
      </c>
      <c r="C32" s="162" t="s">
        <v>296</v>
      </c>
    </row>
    <row r="33" spans="1:3" ht="16.5" thickBot="1" x14ac:dyDescent="0.25">
      <c r="A33" s="58">
        <v>321</v>
      </c>
      <c r="B33" s="137" t="s">
        <v>240</v>
      </c>
      <c r="C33" s="162" t="s">
        <v>193</v>
      </c>
    </row>
    <row r="34" spans="1:3" ht="47.25" customHeight="1" thickBot="1" x14ac:dyDescent="0.25">
      <c r="A34" s="174" t="s">
        <v>297</v>
      </c>
      <c r="B34" s="175"/>
      <c r="C34" s="176"/>
    </row>
    <row r="35" spans="1:3" ht="48" thickBot="1" x14ac:dyDescent="0.25">
      <c r="A35" s="58">
        <v>322</v>
      </c>
      <c r="B35" s="137" t="s">
        <v>292</v>
      </c>
      <c r="C35" s="162" t="s">
        <v>298</v>
      </c>
    </row>
    <row r="36" spans="1:3" ht="57" customHeight="1" thickBot="1" x14ac:dyDescent="0.25">
      <c r="A36" s="174" t="s">
        <v>299</v>
      </c>
      <c r="B36" s="175"/>
      <c r="C36" s="176"/>
    </row>
    <row r="37" spans="1:3" ht="63.75" thickBot="1" x14ac:dyDescent="0.25">
      <c r="A37" s="58">
        <v>815</v>
      </c>
      <c r="B37" s="137" t="s">
        <v>300</v>
      </c>
      <c r="C37" s="162" t="s">
        <v>301</v>
      </c>
    </row>
    <row r="38" spans="1:3" ht="31.5" customHeight="1" thickBot="1" x14ac:dyDescent="0.25">
      <c r="A38" s="174" t="s">
        <v>302</v>
      </c>
      <c r="B38" s="175"/>
      <c r="C38" s="176"/>
    </row>
    <row r="39" spans="1:3" ht="32.25" thickBot="1" x14ac:dyDescent="0.25">
      <c r="A39" s="58">
        <v>902</v>
      </c>
      <c r="B39" s="137" t="s">
        <v>303</v>
      </c>
      <c r="C39" s="162" t="s">
        <v>304</v>
      </c>
    </row>
  </sheetData>
  <mergeCells count="13">
    <mergeCell ref="A38:C38"/>
    <mergeCell ref="A6:C6"/>
    <mergeCell ref="A23:C23"/>
    <mergeCell ref="A1:C1"/>
    <mergeCell ref="A2:C2"/>
    <mergeCell ref="A3:C3"/>
    <mergeCell ref="A4:C4"/>
    <mergeCell ref="A8:B11"/>
    <mergeCell ref="A13:C13"/>
    <mergeCell ref="A26:C26"/>
    <mergeCell ref="A30:C30"/>
    <mergeCell ref="A34:C34"/>
    <mergeCell ref="A36:C36"/>
  </mergeCells>
  <pageMargins left="0.7" right="0.7" top="0.75" bottom="0.75" header="0.3" footer="0.3"/>
  <pageSetup paperSize="9" scale="70"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view="pageBreakPreview" topLeftCell="A3" zoomScale="110" zoomScaleNormal="100" zoomScaleSheetLayoutView="110" workbookViewId="0">
      <selection activeCell="A4" sqref="A4:C4"/>
    </sheetView>
  </sheetViews>
  <sheetFormatPr defaultRowHeight="14.25" x14ac:dyDescent="0.2"/>
  <cols>
    <col min="2" max="2" width="28.5" customWidth="1"/>
    <col min="3" max="3" width="53.75" customWidth="1"/>
  </cols>
  <sheetData>
    <row r="1" spans="1:3" x14ac:dyDescent="0.2">
      <c r="A1" s="38" t="s">
        <v>305</v>
      </c>
      <c r="B1" s="38"/>
      <c r="C1" s="38" t="s">
        <v>195</v>
      </c>
    </row>
    <row r="2" spans="1:3" x14ac:dyDescent="0.2">
      <c r="A2" s="38" t="s">
        <v>134</v>
      </c>
      <c r="B2" s="38"/>
      <c r="C2" s="38" t="s">
        <v>134</v>
      </c>
    </row>
    <row r="3" spans="1:3" x14ac:dyDescent="0.2">
      <c r="A3" s="38" t="s">
        <v>135</v>
      </c>
      <c r="B3" s="38"/>
      <c r="C3" s="38" t="s">
        <v>135</v>
      </c>
    </row>
    <row r="4" spans="1:3" x14ac:dyDescent="0.2">
      <c r="A4" s="38" t="str">
        <f>Прил_1!A4</f>
        <v>от 24.12.2020 № 161</v>
      </c>
      <c r="B4" s="38"/>
      <c r="C4" s="38" t="s">
        <v>139</v>
      </c>
    </row>
    <row r="6" spans="1:3" x14ac:dyDescent="0.2">
      <c r="A6" s="172" t="s">
        <v>306</v>
      </c>
      <c r="B6" s="80"/>
      <c r="C6" s="80"/>
    </row>
    <row r="7" spans="1:3" x14ac:dyDescent="0.2">
      <c r="A7" s="172" t="s">
        <v>307</v>
      </c>
      <c r="B7" s="80"/>
      <c r="C7" s="80"/>
    </row>
    <row r="8" spans="1:3" ht="16.5" thickBot="1" x14ac:dyDescent="0.25">
      <c r="A8" s="91"/>
      <c r="B8" s="41"/>
      <c r="C8" s="41"/>
    </row>
    <row r="9" spans="1:3" ht="48.75" customHeight="1" x14ac:dyDescent="0.2">
      <c r="A9" s="107" t="s">
        <v>269</v>
      </c>
      <c r="B9" s="109"/>
      <c r="C9" s="185" t="s">
        <v>308</v>
      </c>
    </row>
    <row r="10" spans="1:3" x14ac:dyDescent="0.2">
      <c r="A10" s="170"/>
      <c r="B10" s="171"/>
      <c r="C10" s="186"/>
    </row>
    <row r="11" spans="1:3" ht="15" thickBot="1" x14ac:dyDescent="0.25">
      <c r="A11" s="110"/>
      <c r="B11" s="112"/>
      <c r="C11" s="186"/>
    </row>
    <row r="12" spans="1:3" ht="63.75" thickBot="1" x14ac:dyDescent="0.25">
      <c r="A12" s="92" t="s">
        <v>309</v>
      </c>
      <c r="B12" s="92" t="s">
        <v>310</v>
      </c>
      <c r="C12" s="187"/>
    </row>
    <row r="13" spans="1:3" ht="16.5" thickBot="1" x14ac:dyDescent="0.25">
      <c r="A13" s="92">
        <v>1</v>
      </c>
      <c r="B13" s="92">
        <v>2</v>
      </c>
      <c r="C13" s="184">
        <v>3</v>
      </c>
    </row>
    <row r="14" spans="1:3" ht="16.5" thickBot="1" x14ac:dyDescent="0.25">
      <c r="A14" s="92">
        <v>951</v>
      </c>
      <c r="B14" s="137"/>
      <c r="C14" s="59" t="s">
        <v>203</v>
      </c>
    </row>
    <row r="15" spans="1:3" ht="57.75" customHeight="1" thickBot="1" x14ac:dyDescent="0.25">
      <c r="A15" s="188">
        <v>951</v>
      </c>
      <c r="B15" s="188" t="s">
        <v>156</v>
      </c>
      <c r="C15" s="188" t="s">
        <v>311</v>
      </c>
    </row>
    <row r="16" spans="1:3" ht="70.5" customHeight="1" thickBot="1" x14ac:dyDescent="0.25">
      <c r="A16" s="189">
        <v>951</v>
      </c>
      <c r="B16" s="189" t="s">
        <v>164</v>
      </c>
      <c r="C16" s="189" t="s">
        <v>312</v>
      </c>
    </row>
  </sheetData>
  <mergeCells count="8">
    <mergeCell ref="A6:C6"/>
    <mergeCell ref="A7:C7"/>
    <mergeCell ref="A1:C1"/>
    <mergeCell ref="A2:C2"/>
    <mergeCell ref="A3:C3"/>
    <mergeCell ref="A4:C4"/>
    <mergeCell ref="A9:B11"/>
    <mergeCell ref="C9:C12"/>
  </mergeCells>
  <pageMargins left="0.7" right="0.7" top="0.75" bottom="0.75" header="0.3" footer="0.3"/>
  <pageSetup paperSize="9" scale="87"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view="pageBreakPreview" zoomScale="90" zoomScaleNormal="80" zoomScaleSheetLayoutView="90" workbookViewId="0">
      <selection activeCell="C77" sqref="C77"/>
    </sheetView>
  </sheetViews>
  <sheetFormatPr defaultRowHeight="14.25" x14ac:dyDescent="0.2"/>
  <cols>
    <col min="1" max="1" width="98" style="190" customWidth="1"/>
    <col min="2" max="2" width="8.75" style="244" customWidth="1"/>
    <col min="3" max="3" width="9" style="244"/>
    <col min="4" max="4" width="19.125" style="194" customWidth="1"/>
    <col min="5" max="5" width="9" style="194"/>
    <col min="6" max="6" width="10.625" style="195" customWidth="1"/>
    <col min="7" max="7" width="10.75" style="195" customWidth="1"/>
    <col min="8" max="8" width="11.625" style="195" customWidth="1"/>
    <col min="9" max="9" width="10.625" style="190" hidden="1" customWidth="1"/>
    <col min="10" max="10" width="10.75" style="190" hidden="1" customWidth="1"/>
    <col min="11" max="11" width="11.625" style="190" hidden="1" customWidth="1"/>
    <col min="12" max="16384" width="9" style="190"/>
  </cols>
  <sheetData>
    <row r="1" spans="1:11" x14ac:dyDescent="0.2">
      <c r="A1" s="245" t="s">
        <v>313</v>
      </c>
      <c r="B1" s="246"/>
      <c r="C1" s="246"/>
      <c r="D1" s="246"/>
      <c r="E1" s="246"/>
      <c r="F1" s="246"/>
      <c r="G1" s="246"/>
      <c r="H1" s="246"/>
    </row>
    <row r="2" spans="1:11" ht="15" x14ac:dyDescent="0.2">
      <c r="A2" s="181" t="s">
        <v>166</v>
      </c>
      <c r="B2" s="182"/>
      <c r="C2" s="182"/>
      <c r="D2" s="182"/>
      <c r="E2" s="182"/>
      <c r="F2" s="182"/>
      <c r="G2" s="182"/>
      <c r="H2" s="182"/>
    </row>
    <row r="3" spans="1:11" ht="15" x14ac:dyDescent="0.2">
      <c r="A3" s="181" t="s">
        <v>167</v>
      </c>
      <c r="B3" s="182"/>
      <c r="C3" s="182"/>
      <c r="D3" s="182"/>
      <c r="E3" s="182"/>
      <c r="F3" s="182"/>
      <c r="G3" s="182"/>
      <c r="H3" s="182"/>
    </row>
    <row r="4" spans="1:11" ht="15" x14ac:dyDescent="0.25">
      <c r="A4" s="247" t="str">
        <f>Прил_1!A4</f>
        <v>от 24.12.2020 № 161</v>
      </c>
      <c r="B4" s="182"/>
      <c r="C4" s="182"/>
      <c r="D4" s="182"/>
      <c r="E4" s="182"/>
      <c r="F4" s="182"/>
      <c r="G4" s="182"/>
      <c r="H4" s="182"/>
    </row>
    <row r="5" spans="1:11" x14ac:dyDescent="0.2">
      <c r="A5" s="191"/>
      <c r="B5" s="190"/>
      <c r="C5" s="190"/>
      <c r="D5" s="190"/>
      <c r="E5" s="190"/>
      <c r="F5" s="190"/>
      <c r="G5" s="190"/>
      <c r="H5" s="190"/>
    </row>
    <row r="6" spans="1:11" ht="15.75" x14ac:dyDescent="0.2">
      <c r="A6" s="192"/>
      <c r="B6" s="193"/>
      <c r="C6" s="193"/>
    </row>
    <row r="7" spans="1:11" ht="75" customHeight="1" x14ac:dyDescent="0.35">
      <c r="A7" s="196" t="s">
        <v>314</v>
      </c>
      <c r="B7" s="197"/>
      <c r="C7" s="197"/>
      <c r="D7" s="197"/>
      <c r="E7" s="197"/>
      <c r="F7" s="197"/>
      <c r="G7" s="197"/>
      <c r="H7" s="197"/>
    </row>
    <row r="8" spans="1:11" ht="15" thickBot="1" x14ac:dyDescent="0.25">
      <c r="A8" s="198" t="s">
        <v>315</v>
      </c>
      <c r="B8" s="199"/>
      <c r="C8" s="199"/>
      <c r="D8" s="199"/>
      <c r="E8" s="199"/>
      <c r="F8" s="199"/>
      <c r="G8" s="199"/>
      <c r="H8" s="199"/>
    </row>
    <row r="9" spans="1:11" ht="16.5" thickBot="1" x14ac:dyDescent="0.25">
      <c r="A9" s="200" t="s">
        <v>145</v>
      </c>
      <c r="B9" s="201" t="s">
        <v>316</v>
      </c>
      <c r="C9" s="201" t="s">
        <v>317</v>
      </c>
      <c r="D9" s="202" t="s">
        <v>318</v>
      </c>
      <c r="E9" s="202" t="s">
        <v>319</v>
      </c>
      <c r="F9" s="203" t="s">
        <v>320</v>
      </c>
      <c r="G9" s="203" t="s">
        <v>321</v>
      </c>
      <c r="H9" s="203" t="s">
        <v>322</v>
      </c>
      <c r="I9" s="202" t="s">
        <v>320</v>
      </c>
      <c r="J9" s="204" t="s">
        <v>321</v>
      </c>
      <c r="K9" s="202" t="s">
        <v>322</v>
      </c>
    </row>
    <row r="10" spans="1:11" s="209" customFormat="1" ht="16.5" thickBot="1" x14ac:dyDescent="0.3">
      <c r="A10" s="205" t="s">
        <v>323</v>
      </c>
      <c r="B10" s="206" t="s">
        <v>324</v>
      </c>
      <c r="C10" s="206"/>
      <c r="D10" s="207"/>
      <c r="E10" s="207"/>
      <c r="F10" s="208">
        <f>F11+F14+F21+F23</f>
        <v>7514.98</v>
      </c>
      <c r="G10" s="208">
        <f>G11+G14+G21+G23</f>
        <v>6933.28</v>
      </c>
      <c r="H10" s="208">
        <f>H11+H14+H21+H23</f>
        <v>6933.28</v>
      </c>
      <c r="I10" s="207" t="s">
        <v>325</v>
      </c>
      <c r="J10" s="207" t="s">
        <v>326</v>
      </c>
      <c r="K10" s="207" t="s">
        <v>327</v>
      </c>
    </row>
    <row r="11" spans="1:11" s="209" customFormat="1" ht="32.25" thickBot="1" x14ac:dyDescent="0.3">
      <c r="A11" s="210" t="s">
        <v>328</v>
      </c>
      <c r="B11" s="206" t="s">
        <v>324</v>
      </c>
      <c r="C11" s="206" t="s">
        <v>329</v>
      </c>
      <c r="D11" s="207"/>
      <c r="E11" s="207"/>
      <c r="F11" s="211">
        <f>SUM(F12:F13)</f>
        <v>112.3</v>
      </c>
      <c r="G11" s="211">
        <f>SUM(G12:G13)</f>
        <v>112.3</v>
      </c>
      <c r="H11" s="211">
        <f>SUM(H12:H13)</f>
        <v>112.3</v>
      </c>
      <c r="I11" s="207" t="s">
        <v>330</v>
      </c>
      <c r="J11" s="207" t="s">
        <v>330</v>
      </c>
      <c r="K11" s="207" t="s">
        <v>330</v>
      </c>
    </row>
    <row r="12" spans="1:11" ht="48" thickBot="1" x14ac:dyDescent="0.25">
      <c r="A12" s="212" t="s">
        <v>331</v>
      </c>
      <c r="B12" s="213" t="s">
        <v>324</v>
      </c>
      <c r="C12" s="213" t="s">
        <v>329</v>
      </c>
      <c r="D12" s="214" t="s">
        <v>332</v>
      </c>
      <c r="E12" s="214">
        <v>120</v>
      </c>
      <c r="F12" s="215">
        <v>104.8</v>
      </c>
      <c r="G12" s="215">
        <v>104.8</v>
      </c>
      <c r="H12" s="215">
        <v>104.8</v>
      </c>
      <c r="I12" s="214" t="s">
        <v>333</v>
      </c>
      <c r="J12" s="214" t="s">
        <v>333</v>
      </c>
      <c r="K12" s="214" t="s">
        <v>333</v>
      </c>
    </row>
    <row r="13" spans="1:11" ht="48" thickBot="1" x14ac:dyDescent="0.25">
      <c r="A13" s="212" t="s">
        <v>334</v>
      </c>
      <c r="B13" s="213" t="s">
        <v>324</v>
      </c>
      <c r="C13" s="213" t="s">
        <v>329</v>
      </c>
      <c r="D13" s="214" t="s">
        <v>335</v>
      </c>
      <c r="E13" s="214">
        <v>240</v>
      </c>
      <c r="F13" s="215">
        <v>7.5</v>
      </c>
      <c r="G13" s="215">
        <v>7.5</v>
      </c>
      <c r="H13" s="215">
        <v>7.5</v>
      </c>
      <c r="I13" s="214" t="s">
        <v>336</v>
      </c>
      <c r="J13" s="214" t="s">
        <v>336</v>
      </c>
      <c r="K13" s="214" t="s">
        <v>336</v>
      </c>
    </row>
    <row r="14" spans="1:11" s="209" customFormat="1" ht="32.25" thickBot="1" x14ac:dyDescent="0.3">
      <c r="A14" s="210" t="s">
        <v>337</v>
      </c>
      <c r="B14" s="206" t="s">
        <v>324</v>
      </c>
      <c r="C14" s="206" t="s">
        <v>338</v>
      </c>
      <c r="D14" s="207"/>
      <c r="E14" s="207"/>
      <c r="F14" s="211">
        <f t="shared" ref="F14:H14" si="0">SUM(F15:F20)</f>
        <v>6367.28</v>
      </c>
      <c r="G14" s="211">
        <f t="shared" si="0"/>
        <v>6367.28</v>
      </c>
      <c r="H14" s="211">
        <f t="shared" si="0"/>
        <v>6367.28</v>
      </c>
      <c r="I14" s="207" t="s">
        <v>339</v>
      </c>
      <c r="J14" s="207" t="s">
        <v>340</v>
      </c>
      <c r="K14" s="207" t="s">
        <v>341</v>
      </c>
    </row>
    <row r="15" spans="1:11" ht="63" x14ac:dyDescent="0.2">
      <c r="A15" s="216" t="s">
        <v>342</v>
      </c>
      <c r="B15" s="217" t="s">
        <v>324</v>
      </c>
      <c r="C15" s="218" t="s">
        <v>338</v>
      </c>
      <c r="D15" s="219" t="s">
        <v>343</v>
      </c>
      <c r="E15" s="219">
        <v>240</v>
      </c>
      <c r="F15" s="220">
        <v>40.799999999999997</v>
      </c>
      <c r="G15" s="220">
        <v>40.799999999999997</v>
      </c>
      <c r="H15" s="220">
        <v>40.799999999999997</v>
      </c>
      <c r="I15" s="221" t="s">
        <v>344</v>
      </c>
      <c r="J15" s="221" t="s">
        <v>344</v>
      </c>
      <c r="K15" s="221" t="s">
        <v>344</v>
      </c>
    </row>
    <row r="16" spans="1:11" ht="79.5" thickBot="1" x14ac:dyDescent="0.25">
      <c r="A16" s="222" t="s">
        <v>345</v>
      </c>
      <c r="B16" s="213" t="s">
        <v>324</v>
      </c>
      <c r="C16" s="213" t="s">
        <v>338</v>
      </c>
      <c r="D16" s="214" t="s">
        <v>346</v>
      </c>
      <c r="E16" s="214">
        <v>120</v>
      </c>
      <c r="F16" s="215">
        <v>5461.28</v>
      </c>
      <c r="G16" s="215">
        <v>5461.28</v>
      </c>
      <c r="H16" s="215">
        <v>5461.28</v>
      </c>
      <c r="I16" s="214" t="s">
        <v>347</v>
      </c>
      <c r="J16" s="214" t="s">
        <v>348</v>
      </c>
      <c r="K16" s="214" t="s">
        <v>348</v>
      </c>
    </row>
    <row r="17" spans="1:11" ht="83.25" customHeight="1" thickBot="1" x14ac:dyDescent="0.25">
      <c r="A17" s="222" t="s">
        <v>349</v>
      </c>
      <c r="B17" s="213" t="s">
        <v>324</v>
      </c>
      <c r="C17" s="213" t="s">
        <v>338</v>
      </c>
      <c r="D17" s="214" t="s">
        <v>350</v>
      </c>
      <c r="E17" s="214">
        <v>240</v>
      </c>
      <c r="F17" s="215">
        <v>800</v>
      </c>
      <c r="G17" s="215">
        <v>800</v>
      </c>
      <c r="H17" s="215">
        <v>800</v>
      </c>
      <c r="I17" s="214" t="s">
        <v>351</v>
      </c>
      <c r="J17" s="214" t="s">
        <v>352</v>
      </c>
      <c r="K17" s="214" t="s">
        <v>353</v>
      </c>
    </row>
    <row r="18" spans="1:11" ht="67.5" customHeight="1" thickBot="1" x14ac:dyDescent="0.25">
      <c r="A18" s="223" t="s">
        <v>354</v>
      </c>
      <c r="B18" s="213" t="s">
        <v>324</v>
      </c>
      <c r="C18" s="213" t="s">
        <v>338</v>
      </c>
      <c r="D18" s="214" t="s">
        <v>350</v>
      </c>
      <c r="E18" s="214">
        <v>850</v>
      </c>
      <c r="F18" s="215">
        <v>25</v>
      </c>
      <c r="G18" s="215">
        <v>25</v>
      </c>
      <c r="H18" s="215">
        <v>25</v>
      </c>
      <c r="I18" s="214" t="s">
        <v>355</v>
      </c>
      <c r="J18" s="214" t="s">
        <v>356</v>
      </c>
      <c r="K18" s="214" t="s">
        <v>356</v>
      </c>
    </row>
    <row r="19" spans="1:11" ht="85.5" customHeight="1" thickBot="1" x14ac:dyDescent="0.25">
      <c r="A19" s="223" t="s">
        <v>357</v>
      </c>
      <c r="B19" s="213" t="s">
        <v>324</v>
      </c>
      <c r="C19" s="213" t="s">
        <v>338</v>
      </c>
      <c r="D19" s="214" t="s">
        <v>358</v>
      </c>
      <c r="E19" s="214">
        <v>240</v>
      </c>
      <c r="F19" s="215">
        <v>40</v>
      </c>
      <c r="G19" s="215">
        <v>40</v>
      </c>
      <c r="H19" s="215">
        <v>40</v>
      </c>
      <c r="I19" s="214"/>
      <c r="J19" s="214"/>
      <c r="K19" s="214"/>
    </row>
    <row r="20" spans="1:11" ht="84.75" customHeight="1" thickBot="1" x14ac:dyDescent="0.25">
      <c r="A20" s="222" t="s">
        <v>359</v>
      </c>
      <c r="B20" s="213" t="s">
        <v>324</v>
      </c>
      <c r="C20" s="213" t="s">
        <v>338</v>
      </c>
      <c r="D20" s="214" t="s">
        <v>360</v>
      </c>
      <c r="E20" s="214">
        <v>240</v>
      </c>
      <c r="F20" s="215">
        <v>0.2</v>
      </c>
      <c r="G20" s="215">
        <v>0.2</v>
      </c>
      <c r="H20" s="215">
        <v>0.2</v>
      </c>
      <c r="I20" s="214" t="s">
        <v>112</v>
      </c>
      <c r="J20" s="214" t="s">
        <v>112</v>
      </c>
      <c r="K20" s="214" t="s">
        <v>112</v>
      </c>
    </row>
    <row r="21" spans="1:11" s="209" customFormat="1" ht="16.5" thickBot="1" x14ac:dyDescent="0.3">
      <c r="A21" s="210" t="s">
        <v>361</v>
      </c>
      <c r="B21" s="206" t="s">
        <v>324</v>
      </c>
      <c r="C21" s="206" t="s">
        <v>362</v>
      </c>
      <c r="D21" s="207"/>
      <c r="E21" s="207"/>
      <c r="F21" s="211">
        <f t="shared" ref="F21:H21" si="1">F22</f>
        <v>581.70000000000005</v>
      </c>
      <c r="G21" s="211">
        <f t="shared" si="1"/>
        <v>0</v>
      </c>
      <c r="H21" s="211">
        <f t="shared" si="1"/>
        <v>0</v>
      </c>
      <c r="I21" s="207">
        <v>0</v>
      </c>
      <c r="J21" s="207" t="s">
        <v>363</v>
      </c>
      <c r="K21" s="207">
        <v>0</v>
      </c>
    </row>
    <row r="22" spans="1:11" ht="32.25" thickBot="1" x14ac:dyDescent="0.25">
      <c r="A22" s="222" t="s">
        <v>364</v>
      </c>
      <c r="B22" s="213" t="s">
        <v>324</v>
      </c>
      <c r="C22" s="213" t="s">
        <v>362</v>
      </c>
      <c r="D22" s="214" t="s">
        <v>365</v>
      </c>
      <c r="E22" s="214">
        <v>880</v>
      </c>
      <c r="F22" s="215">
        <v>581.70000000000005</v>
      </c>
      <c r="G22" s="215">
        <v>0</v>
      </c>
      <c r="H22" s="215">
        <v>0</v>
      </c>
      <c r="I22" s="214">
        <v>0</v>
      </c>
      <c r="J22" s="214" t="s">
        <v>363</v>
      </c>
      <c r="K22" s="214">
        <v>0</v>
      </c>
    </row>
    <row r="23" spans="1:11" s="209" customFormat="1" ht="16.5" thickBot="1" x14ac:dyDescent="0.3">
      <c r="A23" s="205" t="s">
        <v>366</v>
      </c>
      <c r="B23" s="206" t="s">
        <v>324</v>
      </c>
      <c r="C23" s="206">
        <v>13</v>
      </c>
      <c r="D23" s="207"/>
      <c r="E23" s="207"/>
      <c r="F23" s="211">
        <f>SUM(F24:F34)</f>
        <v>453.69999999999993</v>
      </c>
      <c r="G23" s="211">
        <f t="shared" ref="G23:H23" si="2">SUM(G24:G34)</f>
        <v>453.69999999999993</v>
      </c>
      <c r="H23" s="211">
        <f t="shared" si="2"/>
        <v>453.69999999999993</v>
      </c>
      <c r="I23" s="207" t="s">
        <v>367</v>
      </c>
      <c r="J23" s="207" t="s">
        <v>368</v>
      </c>
      <c r="K23" s="207" t="s">
        <v>369</v>
      </c>
    </row>
    <row r="24" spans="1:11" ht="79.5" thickBot="1" x14ac:dyDescent="0.25">
      <c r="A24" s="212" t="s">
        <v>370</v>
      </c>
      <c r="B24" s="213" t="s">
        <v>324</v>
      </c>
      <c r="C24" s="213">
        <v>13</v>
      </c>
      <c r="D24" s="214" t="s">
        <v>371</v>
      </c>
      <c r="E24" s="214">
        <v>240</v>
      </c>
      <c r="F24" s="215">
        <v>0</v>
      </c>
      <c r="G24" s="215">
        <v>0</v>
      </c>
      <c r="H24" s="215">
        <v>0</v>
      </c>
      <c r="I24" s="214">
        <v>0</v>
      </c>
      <c r="J24" s="214">
        <v>0</v>
      </c>
      <c r="K24" s="214">
        <v>0</v>
      </c>
    </row>
    <row r="25" spans="1:11" ht="79.5" thickBot="1" x14ac:dyDescent="0.25">
      <c r="A25" s="212" t="s">
        <v>372</v>
      </c>
      <c r="B25" s="213" t="s">
        <v>324</v>
      </c>
      <c r="C25" s="213">
        <v>13</v>
      </c>
      <c r="D25" s="214" t="s">
        <v>373</v>
      </c>
      <c r="E25" s="214">
        <v>240</v>
      </c>
      <c r="F25" s="215">
        <v>3</v>
      </c>
      <c r="G25" s="215">
        <v>3</v>
      </c>
      <c r="H25" s="215">
        <v>3</v>
      </c>
      <c r="I25" s="214" t="s">
        <v>374</v>
      </c>
      <c r="J25" s="214" t="s">
        <v>374</v>
      </c>
      <c r="K25" s="214" t="s">
        <v>374</v>
      </c>
    </row>
    <row r="26" spans="1:11" ht="79.5" thickBot="1" x14ac:dyDescent="0.25">
      <c r="A26" s="224" t="s">
        <v>375</v>
      </c>
      <c r="B26" s="213" t="s">
        <v>324</v>
      </c>
      <c r="C26" s="213">
        <v>13</v>
      </c>
      <c r="D26" s="214" t="s">
        <v>376</v>
      </c>
      <c r="E26" s="214">
        <v>240</v>
      </c>
      <c r="F26" s="215">
        <v>1</v>
      </c>
      <c r="G26" s="215">
        <v>1</v>
      </c>
      <c r="H26" s="215">
        <v>1</v>
      </c>
      <c r="I26" s="225" t="s">
        <v>377</v>
      </c>
      <c r="J26" s="225" t="s">
        <v>377</v>
      </c>
      <c r="K26" s="225" t="s">
        <v>377</v>
      </c>
    </row>
    <row r="27" spans="1:11" ht="102" customHeight="1" x14ac:dyDescent="0.2">
      <c r="A27" s="226" t="s">
        <v>378</v>
      </c>
      <c r="B27" s="217" t="s">
        <v>324</v>
      </c>
      <c r="C27" s="218">
        <v>13</v>
      </c>
      <c r="D27" s="219" t="s">
        <v>379</v>
      </c>
      <c r="E27" s="219">
        <v>240</v>
      </c>
      <c r="F27" s="220">
        <v>5</v>
      </c>
      <c r="G27" s="220">
        <v>5</v>
      </c>
      <c r="H27" s="220">
        <v>5</v>
      </c>
      <c r="I27" s="227" t="s">
        <v>380</v>
      </c>
      <c r="J27" s="227" t="s">
        <v>380</v>
      </c>
      <c r="K27" s="227" t="s">
        <v>380</v>
      </c>
    </row>
    <row r="28" spans="1:11" ht="63.75" thickBot="1" x14ac:dyDescent="0.25">
      <c r="A28" s="212" t="s">
        <v>381</v>
      </c>
      <c r="B28" s="213" t="s">
        <v>324</v>
      </c>
      <c r="C28" s="213">
        <v>13</v>
      </c>
      <c r="D28" s="214" t="s">
        <v>382</v>
      </c>
      <c r="E28" s="214">
        <v>240</v>
      </c>
      <c r="F28" s="228">
        <v>166.2</v>
      </c>
      <c r="G28" s="228">
        <v>166.2</v>
      </c>
      <c r="H28" s="228">
        <v>166.2</v>
      </c>
      <c r="I28" s="229"/>
      <c r="J28" s="229"/>
      <c r="K28" s="229"/>
    </row>
    <row r="29" spans="1:11" ht="48" thickBot="1" x14ac:dyDescent="0.25">
      <c r="A29" s="212" t="s">
        <v>383</v>
      </c>
      <c r="B29" s="213" t="s">
        <v>324</v>
      </c>
      <c r="C29" s="213">
        <v>13</v>
      </c>
      <c r="D29" s="214" t="s">
        <v>384</v>
      </c>
      <c r="E29" s="214">
        <v>240</v>
      </c>
      <c r="F29" s="215">
        <v>5</v>
      </c>
      <c r="G29" s="215">
        <v>5</v>
      </c>
      <c r="H29" s="215">
        <v>5</v>
      </c>
      <c r="I29" s="214" t="s">
        <v>380</v>
      </c>
      <c r="J29" s="214" t="s">
        <v>380</v>
      </c>
      <c r="K29" s="214" t="s">
        <v>380</v>
      </c>
    </row>
    <row r="30" spans="1:11" ht="63.75" thickBot="1" x14ac:dyDescent="0.25">
      <c r="A30" s="212" t="s">
        <v>385</v>
      </c>
      <c r="B30" s="213" t="s">
        <v>324</v>
      </c>
      <c r="C30" s="213">
        <v>13</v>
      </c>
      <c r="D30" s="214" t="s">
        <v>386</v>
      </c>
      <c r="E30" s="214">
        <v>240</v>
      </c>
      <c r="F30" s="215">
        <v>60</v>
      </c>
      <c r="G30" s="215">
        <v>60</v>
      </c>
      <c r="H30" s="215">
        <v>60</v>
      </c>
      <c r="I30" s="214" t="s">
        <v>387</v>
      </c>
      <c r="J30" s="214" t="s">
        <v>388</v>
      </c>
      <c r="K30" s="214" t="s">
        <v>388</v>
      </c>
    </row>
    <row r="31" spans="1:11" ht="63.75" thickBot="1" x14ac:dyDescent="0.25">
      <c r="A31" s="212" t="s">
        <v>389</v>
      </c>
      <c r="B31" s="213" t="s">
        <v>324</v>
      </c>
      <c r="C31" s="213">
        <v>13</v>
      </c>
      <c r="D31" s="214" t="s">
        <v>390</v>
      </c>
      <c r="E31" s="214">
        <v>540</v>
      </c>
      <c r="F31" s="215">
        <v>36.9</v>
      </c>
      <c r="G31" s="215">
        <v>36.9</v>
      </c>
      <c r="H31" s="215">
        <v>36.9</v>
      </c>
      <c r="I31" s="214" t="s">
        <v>391</v>
      </c>
      <c r="J31" s="214" t="s">
        <v>391</v>
      </c>
      <c r="K31" s="214" t="s">
        <v>391</v>
      </c>
    </row>
    <row r="32" spans="1:11" ht="48" thickBot="1" x14ac:dyDescent="0.25">
      <c r="A32" s="212" t="s">
        <v>392</v>
      </c>
      <c r="B32" s="213" t="s">
        <v>324</v>
      </c>
      <c r="C32" s="213">
        <v>13</v>
      </c>
      <c r="D32" s="214" t="s">
        <v>393</v>
      </c>
      <c r="E32" s="214">
        <v>240</v>
      </c>
      <c r="F32" s="215">
        <v>80</v>
      </c>
      <c r="G32" s="215">
        <v>80</v>
      </c>
      <c r="H32" s="215">
        <v>80</v>
      </c>
      <c r="I32" s="214" t="s">
        <v>394</v>
      </c>
      <c r="J32" s="214" t="s">
        <v>395</v>
      </c>
      <c r="K32" s="214" t="s">
        <v>395</v>
      </c>
    </row>
    <row r="33" spans="1:11" ht="32.25" thickBot="1" x14ac:dyDescent="0.25">
      <c r="A33" s="212" t="s">
        <v>396</v>
      </c>
      <c r="B33" s="213" t="s">
        <v>324</v>
      </c>
      <c r="C33" s="213">
        <v>13</v>
      </c>
      <c r="D33" s="214" t="s">
        <v>393</v>
      </c>
      <c r="E33" s="214">
        <v>850</v>
      </c>
      <c r="F33" s="215">
        <v>96.6</v>
      </c>
      <c r="G33" s="215">
        <v>96.6</v>
      </c>
      <c r="H33" s="215">
        <v>96.6</v>
      </c>
      <c r="I33" s="214" t="s">
        <v>397</v>
      </c>
      <c r="J33" s="214" t="s">
        <v>398</v>
      </c>
      <c r="K33" s="214" t="s">
        <v>399</v>
      </c>
    </row>
    <row r="34" spans="1:11" ht="32.25" thickBot="1" x14ac:dyDescent="0.25">
      <c r="A34" s="222" t="s">
        <v>400</v>
      </c>
      <c r="B34" s="213" t="s">
        <v>324</v>
      </c>
      <c r="C34" s="213">
        <v>13</v>
      </c>
      <c r="D34" s="230" t="s">
        <v>401</v>
      </c>
      <c r="E34" s="214">
        <v>880</v>
      </c>
      <c r="F34" s="215">
        <v>0</v>
      </c>
      <c r="G34" s="215">
        <v>0</v>
      </c>
      <c r="H34" s="215">
        <v>0</v>
      </c>
      <c r="I34" s="214">
        <v>0</v>
      </c>
      <c r="J34" s="214" t="s">
        <v>402</v>
      </c>
      <c r="K34" s="214" t="s">
        <v>403</v>
      </c>
    </row>
    <row r="35" spans="1:11" s="209" customFormat="1" ht="19.5" thickBot="1" x14ac:dyDescent="0.3">
      <c r="A35" s="210" t="s">
        <v>404</v>
      </c>
      <c r="B35" s="206" t="s">
        <v>405</v>
      </c>
      <c r="C35" s="206"/>
      <c r="D35" s="207"/>
      <c r="E35" s="207"/>
      <c r="F35" s="211">
        <f t="shared" ref="F35:H36" si="3">F36</f>
        <v>240.2</v>
      </c>
      <c r="G35" s="211">
        <f t="shared" si="3"/>
        <v>207.3</v>
      </c>
      <c r="H35" s="211">
        <f t="shared" si="3"/>
        <v>207.3</v>
      </c>
      <c r="I35" s="207" t="s">
        <v>117</v>
      </c>
      <c r="J35" s="207" t="s">
        <v>118</v>
      </c>
      <c r="K35" s="207" t="s">
        <v>119</v>
      </c>
    </row>
    <row r="36" spans="1:11" s="209" customFormat="1" ht="16.5" thickBot="1" x14ac:dyDescent="0.3">
      <c r="A36" s="210" t="s">
        <v>406</v>
      </c>
      <c r="B36" s="206" t="s">
        <v>405</v>
      </c>
      <c r="C36" s="206" t="s">
        <v>329</v>
      </c>
      <c r="D36" s="207"/>
      <c r="E36" s="207"/>
      <c r="F36" s="211">
        <f t="shared" si="3"/>
        <v>240.2</v>
      </c>
      <c r="G36" s="211">
        <f t="shared" si="3"/>
        <v>207.3</v>
      </c>
      <c r="H36" s="211">
        <f t="shared" si="3"/>
        <v>207.3</v>
      </c>
      <c r="I36" s="207" t="s">
        <v>117</v>
      </c>
      <c r="J36" s="207" t="s">
        <v>118</v>
      </c>
      <c r="K36" s="207" t="s">
        <v>119</v>
      </c>
    </row>
    <row r="37" spans="1:11" ht="63.75" thickBot="1" x14ac:dyDescent="0.25">
      <c r="A37" s="222" t="s">
        <v>407</v>
      </c>
      <c r="B37" s="213" t="s">
        <v>405</v>
      </c>
      <c r="C37" s="213" t="s">
        <v>329</v>
      </c>
      <c r="D37" s="214" t="s">
        <v>408</v>
      </c>
      <c r="E37" s="214">
        <v>120</v>
      </c>
      <c r="F37" s="215">
        <v>240.2</v>
      </c>
      <c r="G37" s="215">
        <v>207.3</v>
      </c>
      <c r="H37" s="215">
        <v>207.3</v>
      </c>
      <c r="I37" s="214" t="s">
        <v>117</v>
      </c>
      <c r="J37" s="214" t="s">
        <v>118</v>
      </c>
      <c r="K37" s="214" t="s">
        <v>119</v>
      </c>
    </row>
    <row r="38" spans="1:11" s="209" customFormat="1" ht="19.5" thickBot="1" x14ac:dyDescent="0.3">
      <c r="A38" s="231" t="s">
        <v>409</v>
      </c>
      <c r="B38" s="206" t="s">
        <v>329</v>
      </c>
      <c r="C38" s="206"/>
      <c r="D38" s="207"/>
      <c r="E38" s="207"/>
      <c r="F38" s="211">
        <f t="shared" ref="F38:H38" si="4">F39</f>
        <v>4</v>
      </c>
      <c r="G38" s="211">
        <f t="shared" si="4"/>
        <v>4</v>
      </c>
      <c r="H38" s="211">
        <f t="shared" si="4"/>
        <v>4</v>
      </c>
      <c r="I38" s="207" t="s">
        <v>410</v>
      </c>
      <c r="J38" s="207" t="s">
        <v>410</v>
      </c>
      <c r="K38" s="207" t="s">
        <v>410</v>
      </c>
    </row>
    <row r="39" spans="1:11" s="209" customFormat="1" ht="32.25" thickBot="1" x14ac:dyDescent="0.3">
      <c r="A39" s="210" t="s">
        <v>411</v>
      </c>
      <c r="B39" s="206" t="s">
        <v>329</v>
      </c>
      <c r="C39" s="206" t="s">
        <v>412</v>
      </c>
      <c r="D39" s="207"/>
      <c r="E39" s="207"/>
      <c r="F39" s="211">
        <f t="shared" ref="F39:H39" si="5">SUM(F40:F42)</f>
        <v>4</v>
      </c>
      <c r="G39" s="211">
        <f t="shared" si="5"/>
        <v>4</v>
      </c>
      <c r="H39" s="211">
        <f t="shared" si="5"/>
        <v>4</v>
      </c>
      <c r="I39" s="207" t="s">
        <v>410</v>
      </c>
      <c r="J39" s="207" t="s">
        <v>410</v>
      </c>
      <c r="K39" s="207" t="s">
        <v>410</v>
      </c>
    </row>
    <row r="40" spans="1:11" ht="63.75" thickBot="1" x14ac:dyDescent="0.25">
      <c r="A40" s="216" t="s">
        <v>342</v>
      </c>
      <c r="B40" s="217" t="s">
        <v>329</v>
      </c>
      <c r="C40" s="217" t="s">
        <v>412</v>
      </c>
      <c r="D40" s="219" t="s">
        <v>343</v>
      </c>
      <c r="E40" s="219">
        <v>240</v>
      </c>
      <c r="F40" s="220">
        <v>0</v>
      </c>
      <c r="G40" s="220">
        <v>0</v>
      </c>
      <c r="H40" s="220">
        <v>0</v>
      </c>
      <c r="I40" s="221" t="s">
        <v>124</v>
      </c>
      <c r="J40" s="221" t="s">
        <v>124</v>
      </c>
      <c r="K40" s="221" t="s">
        <v>124</v>
      </c>
    </row>
    <row r="41" spans="1:11" ht="94.5" x14ac:dyDescent="0.2">
      <c r="A41" s="232" t="s">
        <v>413</v>
      </c>
      <c r="B41" s="233" t="s">
        <v>329</v>
      </c>
      <c r="C41" s="233" t="s">
        <v>412</v>
      </c>
      <c r="D41" s="234" t="s">
        <v>414</v>
      </c>
      <c r="E41" s="234">
        <v>240</v>
      </c>
      <c r="F41" s="235">
        <v>0</v>
      </c>
      <c r="G41" s="235">
        <v>0</v>
      </c>
      <c r="H41" s="235">
        <v>0</v>
      </c>
      <c r="I41" s="221" t="s">
        <v>124</v>
      </c>
      <c r="J41" s="221">
        <v>0</v>
      </c>
      <c r="K41" s="221">
        <v>0</v>
      </c>
    </row>
    <row r="42" spans="1:11" ht="63.75" thickBot="1" x14ac:dyDescent="0.25">
      <c r="A42" s="223" t="s">
        <v>415</v>
      </c>
      <c r="B42" s="213" t="s">
        <v>329</v>
      </c>
      <c r="C42" s="213" t="s">
        <v>412</v>
      </c>
      <c r="D42" s="214" t="s">
        <v>416</v>
      </c>
      <c r="E42" s="214">
        <v>240</v>
      </c>
      <c r="F42" s="215">
        <v>4</v>
      </c>
      <c r="G42" s="215">
        <v>4</v>
      </c>
      <c r="H42" s="215">
        <v>4</v>
      </c>
      <c r="I42" s="214" t="s">
        <v>410</v>
      </c>
      <c r="J42" s="214" t="s">
        <v>410</v>
      </c>
      <c r="K42" s="214" t="s">
        <v>410</v>
      </c>
    </row>
    <row r="43" spans="1:11" s="209" customFormat="1" ht="16.5" thickBot="1" x14ac:dyDescent="0.3">
      <c r="A43" s="236" t="s">
        <v>417</v>
      </c>
      <c r="B43" s="206" t="s">
        <v>338</v>
      </c>
      <c r="C43" s="206"/>
      <c r="D43" s="207"/>
      <c r="E43" s="207"/>
      <c r="F43" s="211">
        <f t="shared" ref="F43:H44" si="6">F44</f>
        <v>40</v>
      </c>
      <c r="G43" s="211">
        <f t="shared" si="6"/>
        <v>40</v>
      </c>
      <c r="H43" s="211">
        <f t="shared" si="6"/>
        <v>40</v>
      </c>
      <c r="I43" s="207" t="s">
        <v>58</v>
      </c>
      <c r="J43" s="207" t="s">
        <v>124</v>
      </c>
      <c r="K43" s="207" t="s">
        <v>124</v>
      </c>
    </row>
    <row r="44" spans="1:11" s="209" customFormat="1" ht="16.5" thickBot="1" x14ac:dyDescent="0.3">
      <c r="A44" s="236" t="s">
        <v>418</v>
      </c>
      <c r="B44" s="206" t="s">
        <v>338</v>
      </c>
      <c r="C44" s="206">
        <v>12</v>
      </c>
      <c r="D44" s="207"/>
      <c r="E44" s="207"/>
      <c r="F44" s="211">
        <f t="shared" si="6"/>
        <v>40</v>
      </c>
      <c r="G44" s="211">
        <f t="shared" si="6"/>
        <v>40</v>
      </c>
      <c r="H44" s="211">
        <f t="shared" si="6"/>
        <v>40</v>
      </c>
      <c r="I44" s="207" t="s">
        <v>58</v>
      </c>
      <c r="J44" s="207" t="s">
        <v>124</v>
      </c>
      <c r="K44" s="207" t="s">
        <v>124</v>
      </c>
    </row>
    <row r="45" spans="1:11" ht="63.75" thickBot="1" x14ac:dyDescent="0.25">
      <c r="A45" s="212" t="s">
        <v>385</v>
      </c>
      <c r="B45" s="213" t="s">
        <v>338</v>
      </c>
      <c r="C45" s="213" t="s">
        <v>419</v>
      </c>
      <c r="D45" s="214" t="s">
        <v>386</v>
      </c>
      <c r="E45" s="214">
        <v>240</v>
      </c>
      <c r="F45" s="215">
        <v>40</v>
      </c>
      <c r="G45" s="215">
        <v>40</v>
      </c>
      <c r="H45" s="215">
        <v>40</v>
      </c>
      <c r="I45" s="214" t="s">
        <v>58</v>
      </c>
      <c r="J45" s="214" t="s">
        <v>124</v>
      </c>
      <c r="K45" s="214" t="s">
        <v>124</v>
      </c>
    </row>
    <row r="46" spans="1:11" s="209" customFormat="1" ht="16.5" thickBot="1" x14ac:dyDescent="0.3">
      <c r="A46" s="205" t="s">
        <v>420</v>
      </c>
      <c r="B46" s="206" t="s">
        <v>421</v>
      </c>
      <c r="C46" s="206"/>
      <c r="D46" s="207"/>
      <c r="E46" s="207"/>
      <c r="F46" s="211">
        <f t="shared" ref="F46:H46" si="7">F47+F49</f>
        <v>2337.0199999999995</v>
      </c>
      <c r="G46" s="211">
        <f t="shared" si="7"/>
        <v>1313.5</v>
      </c>
      <c r="H46" s="211">
        <f t="shared" si="7"/>
        <v>1313.5</v>
      </c>
      <c r="I46" s="207" t="s">
        <v>422</v>
      </c>
      <c r="J46" s="207" t="s">
        <v>423</v>
      </c>
      <c r="K46" s="207" t="s">
        <v>424</v>
      </c>
    </row>
    <row r="47" spans="1:11" s="209" customFormat="1" ht="16.5" thickBot="1" x14ac:dyDescent="0.3">
      <c r="A47" s="236" t="s">
        <v>425</v>
      </c>
      <c r="B47" s="206" t="s">
        <v>421</v>
      </c>
      <c r="C47" s="206" t="s">
        <v>405</v>
      </c>
      <c r="D47" s="207"/>
      <c r="E47" s="207"/>
      <c r="F47" s="211">
        <f t="shared" ref="F47:H47" si="8">F48</f>
        <v>300</v>
      </c>
      <c r="G47" s="211">
        <f t="shared" si="8"/>
        <v>300</v>
      </c>
      <c r="H47" s="211">
        <f t="shared" si="8"/>
        <v>300</v>
      </c>
      <c r="I47" s="207" t="s">
        <v>426</v>
      </c>
      <c r="J47" s="207" t="s">
        <v>427</v>
      </c>
      <c r="K47" s="207" t="s">
        <v>428</v>
      </c>
    </row>
    <row r="48" spans="1:11" ht="63.75" thickBot="1" x14ac:dyDescent="0.25">
      <c r="A48" s="224" t="s">
        <v>429</v>
      </c>
      <c r="B48" s="213" t="s">
        <v>421</v>
      </c>
      <c r="C48" s="213" t="s">
        <v>405</v>
      </c>
      <c r="D48" s="214" t="s">
        <v>430</v>
      </c>
      <c r="E48" s="214">
        <v>240</v>
      </c>
      <c r="F48" s="215">
        <v>300</v>
      </c>
      <c r="G48" s="215">
        <v>300</v>
      </c>
      <c r="H48" s="215">
        <v>300</v>
      </c>
      <c r="I48" s="214" t="s">
        <v>426</v>
      </c>
      <c r="J48" s="214" t="s">
        <v>427</v>
      </c>
      <c r="K48" s="214" t="s">
        <v>428</v>
      </c>
    </row>
    <row r="49" spans="1:11" s="209" customFormat="1" ht="16.5" thickBot="1" x14ac:dyDescent="0.3">
      <c r="A49" s="205" t="s">
        <v>431</v>
      </c>
      <c r="B49" s="206" t="s">
        <v>421</v>
      </c>
      <c r="C49" s="206" t="s">
        <v>329</v>
      </c>
      <c r="D49" s="207"/>
      <c r="E49" s="207"/>
      <c r="F49" s="211">
        <f t="shared" ref="F49:H49" si="9">SUM(F50:F57)</f>
        <v>2037.0199999999998</v>
      </c>
      <c r="G49" s="211">
        <f t="shared" si="9"/>
        <v>1013.5</v>
      </c>
      <c r="H49" s="211">
        <f t="shared" si="9"/>
        <v>1013.5</v>
      </c>
      <c r="I49" s="207" t="s">
        <v>432</v>
      </c>
      <c r="J49" s="207" t="s">
        <v>433</v>
      </c>
      <c r="K49" s="207" t="s">
        <v>434</v>
      </c>
    </row>
    <row r="50" spans="1:11" ht="79.5" thickBot="1" x14ac:dyDescent="0.25">
      <c r="A50" s="222" t="s">
        <v>435</v>
      </c>
      <c r="B50" s="213" t="s">
        <v>421</v>
      </c>
      <c r="C50" s="213" t="s">
        <v>329</v>
      </c>
      <c r="D50" s="214" t="s">
        <v>436</v>
      </c>
      <c r="E50" s="214">
        <v>240</v>
      </c>
      <c r="F50" s="215">
        <v>1062.8</v>
      </c>
      <c r="G50" s="215">
        <v>300</v>
      </c>
      <c r="H50" s="215">
        <v>300</v>
      </c>
      <c r="I50" s="214" t="s">
        <v>437</v>
      </c>
      <c r="J50" s="214">
        <v>0</v>
      </c>
      <c r="K50" s="214">
        <v>0</v>
      </c>
    </row>
    <row r="51" spans="1:11" ht="96" customHeight="1" x14ac:dyDescent="0.2">
      <c r="A51" s="237" t="s">
        <v>438</v>
      </c>
      <c r="B51" s="217" t="s">
        <v>421</v>
      </c>
      <c r="C51" s="217" t="s">
        <v>329</v>
      </c>
      <c r="D51" s="219" t="s">
        <v>439</v>
      </c>
      <c r="E51" s="219">
        <v>240</v>
      </c>
      <c r="F51" s="220">
        <v>157.5</v>
      </c>
      <c r="G51" s="220">
        <v>157.5</v>
      </c>
      <c r="H51" s="220">
        <v>157.5</v>
      </c>
      <c r="I51" s="221" t="s">
        <v>440</v>
      </c>
      <c r="J51" s="221" t="s">
        <v>441</v>
      </c>
      <c r="K51" s="238"/>
    </row>
    <row r="52" spans="1:11" ht="79.5" thickBot="1" x14ac:dyDescent="0.25">
      <c r="A52" s="222" t="s">
        <v>442</v>
      </c>
      <c r="B52" s="213" t="s">
        <v>421</v>
      </c>
      <c r="C52" s="213" t="s">
        <v>329</v>
      </c>
      <c r="D52" s="214" t="s">
        <v>443</v>
      </c>
      <c r="E52" s="214">
        <v>240</v>
      </c>
      <c r="F52" s="215">
        <v>281.89999999999998</v>
      </c>
      <c r="G52" s="215">
        <v>260</v>
      </c>
      <c r="H52" s="215">
        <v>260</v>
      </c>
      <c r="I52" s="214" t="s">
        <v>444</v>
      </c>
      <c r="J52" s="214" t="s">
        <v>445</v>
      </c>
      <c r="K52" s="214" t="s">
        <v>446</v>
      </c>
    </row>
    <row r="53" spans="1:11" ht="79.5" thickBot="1" x14ac:dyDescent="0.25">
      <c r="A53" s="212" t="s">
        <v>447</v>
      </c>
      <c r="B53" s="213" t="s">
        <v>421</v>
      </c>
      <c r="C53" s="213" t="s">
        <v>329</v>
      </c>
      <c r="D53" s="214" t="s">
        <v>448</v>
      </c>
      <c r="E53" s="214">
        <v>240</v>
      </c>
      <c r="F53" s="215">
        <v>438.82</v>
      </c>
      <c r="G53" s="215">
        <v>200</v>
      </c>
      <c r="H53" s="215">
        <v>200</v>
      </c>
      <c r="I53" s="214" t="s">
        <v>449</v>
      </c>
      <c r="J53" s="214" t="s">
        <v>450</v>
      </c>
      <c r="K53" s="214" t="s">
        <v>451</v>
      </c>
    </row>
    <row r="54" spans="1:11" ht="79.5" thickBot="1" x14ac:dyDescent="0.25">
      <c r="A54" s="222" t="s">
        <v>452</v>
      </c>
      <c r="B54" s="213" t="s">
        <v>421</v>
      </c>
      <c r="C54" s="213" t="s">
        <v>329</v>
      </c>
      <c r="D54" s="214" t="s">
        <v>453</v>
      </c>
      <c r="E54" s="214">
        <v>240</v>
      </c>
      <c r="F54" s="215">
        <v>40</v>
      </c>
      <c r="G54" s="215">
        <v>40</v>
      </c>
      <c r="H54" s="215">
        <v>40</v>
      </c>
      <c r="I54" s="214" t="s">
        <v>58</v>
      </c>
      <c r="J54" s="214">
        <v>0</v>
      </c>
      <c r="K54" s="214">
        <v>0</v>
      </c>
    </row>
    <row r="55" spans="1:11" ht="79.5" thickBot="1" x14ac:dyDescent="0.25">
      <c r="A55" s="239" t="s">
        <v>454</v>
      </c>
      <c r="B55" s="240" t="s">
        <v>421</v>
      </c>
      <c r="C55" s="240" t="s">
        <v>329</v>
      </c>
      <c r="D55" s="238" t="s">
        <v>455</v>
      </c>
      <c r="E55" s="238">
        <v>240</v>
      </c>
      <c r="F55" s="241">
        <v>30</v>
      </c>
      <c r="G55" s="241">
        <v>30</v>
      </c>
      <c r="H55" s="241">
        <v>30</v>
      </c>
      <c r="I55" s="238"/>
      <c r="J55" s="238"/>
      <c r="K55" s="238"/>
    </row>
    <row r="56" spans="1:11" ht="84" customHeight="1" x14ac:dyDescent="0.2">
      <c r="A56" s="237" t="s">
        <v>456</v>
      </c>
      <c r="B56" s="217" t="s">
        <v>421</v>
      </c>
      <c r="C56" s="217" t="s">
        <v>329</v>
      </c>
      <c r="D56" s="219" t="s">
        <v>457</v>
      </c>
      <c r="E56" s="219">
        <v>540</v>
      </c>
      <c r="F56" s="220">
        <v>1</v>
      </c>
      <c r="G56" s="220">
        <v>1</v>
      </c>
      <c r="H56" s="220">
        <v>1</v>
      </c>
      <c r="I56" s="221" t="s">
        <v>377</v>
      </c>
      <c r="J56" s="221" t="s">
        <v>377</v>
      </c>
      <c r="K56" s="238"/>
    </row>
    <row r="57" spans="1:11" ht="79.5" thickBot="1" x14ac:dyDescent="0.25">
      <c r="A57" s="212" t="s">
        <v>458</v>
      </c>
      <c r="B57" s="213" t="s">
        <v>421</v>
      </c>
      <c r="C57" s="213" t="s">
        <v>329</v>
      </c>
      <c r="D57" s="214" t="s">
        <v>459</v>
      </c>
      <c r="E57" s="214">
        <v>240</v>
      </c>
      <c r="F57" s="215">
        <v>25</v>
      </c>
      <c r="G57" s="215">
        <v>25</v>
      </c>
      <c r="H57" s="215">
        <v>25</v>
      </c>
      <c r="I57" s="214" t="s">
        <v>460</v>
      </c>
      <c r="J57" s="214" t="s">
        <v>380</v>
      </c>
      <c r="K57" s="214" t="s">
        <v>380</v>
      </c>
    </row>
    <row r="58" spans="1:11" s="209" customFormat="1" ht="16.5" thickBot="1" x14ac:dyDescent="0.3">
      <c r="A58" s="210" t="s">
        <v>461</v>
      </c>
      <c r="B58" s="206" t="s">
        <v>462</v>
      </c>
      <c r="C58" s="206"/>
      <c r="D58" s="207"/>
      <c r="E58" s="207"/>
      <c r="F58" s="211">
        <f t="shared" ref="F58:H59" si="10">F59</f>
        <v>26.4</v>
      </c>
      <c r="G58" s="211">
        <f t="shared" si="10"/>
        <v>26.4</v>
      </c>
      <c r="H58" s="211">
        <f t="shared" si="10"/>
        <v>26.4</v>
      </c>
      <c r="I58" s="207" t="s">
        <v>463</v>
      </c>
      <c r="J58" s="207" t="s">
        <v>463</v>
      </c>
      <c r="K58" s="207" t="s">
        <v>463</v>
      </c>
    </row>
    <row r="59" spans="1:11" s="209" customFormat="1" ht="16.5" thickBot="1" x14ac:dyDescent="0.3">
      <c r="A59" s="210" t="s">
        <v>464</v>
      </c>
      <c r="B59" s="206" t="s">
        <v>462</v>
      </c>
      <c r="C59" s="206" t="s">
        <v>405</v>
      </c>
      <c r="D59" s="207"/>
      <c r="E59" s="207"/>
      <c r="F59" s="211">
        <f t="shared" si="10"/>
        <v>26.4</v>
      </c>
      <c r="G59" s="211">
        <f t="shared" si="10"/>
        <v>26.4</v>
      </c>
      <c r="H59" s="211">
        <f t="shared" si="10"/>
        <v>26.4</v>
      </c>
      <c r="I59" s="207" t="s">
        <v>463</v>
      </c>
      <c r="J59" s="207" t="s">
        <v>463</v>
      </c>
      <c r="K59" s="207" t="s">
        <v>463</v>
      </c>
    </row>
    <row r="60" spans="1:11" ht="63.75" thickBot="1" x14ac:dyDescent="0.25">
      <c r="A60" s="212" t="s">
        <v>465</v>
      </c>
      <c r="B60" s="213" t="s">
        <v>462</v>
      </c>
      <c r="C60" s="213" t="s">
        <v>405</v>
      </c>
      <c r="D60" s="214" t="s">
        <v>466</v>
      </c>
      <c r="E60" s="214">
        <v>240</v>
      </c>
      <c r="F60" s="215">
        <v>26.4</v>
      </c>
      <c r="G60" s="215">
        <v>26.4</v>
      </c>
      <c r="H60" s="215">
        <v>26.4</v>
      </c>
      <c r="I60" s="214" t="s">
        <v>463</v>
      </c>
      <c r="J60" s="214" t="s">
        <v>463</v>
      </c>
      <c r="K60" s="214" t="s">
        <v>463</v>
      </c>
    </row>
    <row r="61" spans="1:11" s="209" customFormat="1" ht="19.5" thickBot="1" x14ac:dyDescent="0.3">
      <c r="A61" s="242" t="s">
        <v>467</v>
      </c>
      <c r="B61" s="206" t="s">
        <v>362</v>
      </c>
      <c r="C61" s="206" t="s">
        <v>421</v>
      </c>
      <c r="D61" s="207"/>
      <c r="E61" s="207"/>
      <c r="F61" s="211">
        <f t="shared" ref="F61:H62" si="11">F62</f>
        <v>15</v>
      </c>
      <c r="G61" s="211">
        <f t="shared" si="11"/>
        <v>15</v>
      </c>
      <c r="H61" s="211">
        <f t="shared" si="11"/>
        <v>15</v>
      </c>
      <c r="I61" s="207" t="s">
        <v>356</v>
      </c>
      <c r="J61" s="207" t="s">
        <v>380</v>
      </c>
      <c r="K61" s="207" t="s">
        <v>380</v>
      </c>
    </row>
    <row r="62" spans="1:11" s="209" customFormat="1" ht="16.5" thickBot="1" x14ac:dyDescent="0.3">
      <c r="A62" s="243" t="s">
        <v>468</v>
      </c>
      <c r="B62" s="206" t="s">
        <v>362</v>
      </c>
      <c r="C62" s="206" t="s">
        <v>421</v>
      </c>
      <c r="D62" s="207"/>
      <c r="E62" s="207"/>
      <c r="F62" s="211">
        <f t="shared" si="11"/>
        <v>15</v>
      </c>
      <c r="G62" s="211">
        <f t="shared" si="11"/>
        <v>15</v>
      </c>
      <c r="H62" s="211">
        <f t="shared" si="11"/>
        <v>15</v>
      </c>
      <c r="I62" s="207" t="s">
        <v>356</v>
      </c>
      <c r="J62" s="207" t="s">
        <v>380</v>
      </c>
      <c r="K62" s="207" t="s">
        <v>380</v>
      </c>
    </row>
    <row r="63" spans="1:11" ht="79.5" thickBot="1" x14ac:dyDescent="0.25">
      <c r="A63" s="212" t="s">
        <v>469</v>
      </c>
      <c r="B63" s="213" t="s">
        <v>362</v>
      </c>
      <c r="C63" s="213" t="s">
        <v>421</v>
      </c>
      <c r="D63" s="214" t="s">
        <v>470</v>
      </c>
      <c r="E63" s="214">
        <v>240</v>
      </c>
      <c r="F63" s="215">
        <v>15</v>
      </c>
      <c r="G63" s="215">
        <v>15</v>
      </c>
      <c r="H63" s="215">
        <v>15</v>
      </c>
      <c r="I63" s="214" t="s">
        <v>356</v>
      </c>
      <c r="J63" s="214" t="s">
        <v>380</v>
      </c>
      <c r="K63" s="214" t="s">
        <v>380</v>
      </c>
    </row>
    <row r="64" spans="1:11" s="209" customFormat="1" ht="16.5" thickBot="1" x14ac:dyDescent="0.3">
      <c r="A64" s="205" t="s">
        <v>471</v>
      </c>
      <c r="B64" s="206" t="s">
        <v>472</v>
      </c>
      <c r="C64" s="206"/>
      <c r="D64" s="207"/>
      <c r="E64" s="207"/>
      <c r="F64" s="211">
        <f t="shared" ref="F64:H64" si="12">F65</f>
        <v>4750</v>
      </c>
      <c r="G64" s="211">
        <f t="shared" si="12"/>
        <v>4125.0200000000004</v>
      </c>
      <c r="H64" s="211">
        <f t="shared" si="12"/>
        <v>4237.62</v>
      </c>
      <c r="I64" s="207" t="s">
        <v>473</v>
      </c>
      <c r="J64" s="207" t="s">
        <v>474</v>
      </c>
      <c r="K64" s="207" t="s">
        <v>475</v>
      </c>
    </row>
    <row r="65" spans="1:11" s="209" customFormat="1" ht="16.5" thickBot="1" x14ac:dyDescent="0.3">
      <c r="A65" s="205" t="s">
        <v>476</v>
      </c>
      <c r="B65" s="206" t="s">
        <v>472</v>
      </c>
      <c r="C65" s="206" t="s">
        <v>324</v>
      </c>
      <c r="D65" s="207"/>
      <c r="E65" s="207"/>
      <c r="F65" s="211">
        <f t="shared" ref="F65:H65" si="13">SUM(F66:F68)</f>
        <v>4750</v>
      </c>
      <c r="G65" s="211">
        <f t="shared" si="13"/>
        <v>4125.0200000000004</v>
      </c>
      <c r="H65" s="211">
        <f t="shared" si="13"/>
        <v>4237.62</v>
      </c>
      <c r="I65" s="207" t="s">
        <v>473</v>
      </c>
      <c r="J65" s="207" t="s">
        <v>474</v>
      </c>
      <c r="K65" s="207" t="s">
        <v>475</v>
      </c>
    </row>
    <row r="66" spans="1:11" ht="63.75" thickBot="1" x14ac:dyDescent="0.25">
      <c r="A66" s="222" t="s">
        <v>477</v>
      </c>
      <c r="B66" s="213" t="s">
        <v>472</v>
      </c>
      <c r="C66" s="213" t="s">
        <v>324</v>
      </c>
      <c r="D66" s="230" t="s">
        <v>478</v>
      </c>
      <c r="E66" s="214">
        <v>240</v>
      </c>
      <c r="F66" s="215">
        <v>0</v>
      </c>
      <c r="G66" s="215">
        <v>0</v>
      </c>
      <c r="H66" s="215">
        <v>0</v>
      </c>
      <c r="I66" s="214" t="s">
        <v>124</v>
      </c>
      <c r="J66" s="214">
        <v>0</v>
      </c>
      <c r="K66" s="214">
        <v>0</v>
      </c>
    </row>
    <row r="67" spans="1:11" ht="63.75" thickBot="1" x14ac:dyDescent="0.25">
      <c r="A67" s="212" t="s">
        <v>479</v>
      </c>
      <c r="B67" s="213" t="s">
        <v>472</v>
      </c>
      <c r="C67" s="213" t="s">
        <v>324</v>
      </c>
      <c r="D67" s="214" t="s">
        <v>480</v>
      </c>
      <c r="E67" s="214">
        <v>540</v>
      </c>
      <c r="F67" s="215">
        <v>4730</v>
      </c>
      <c r="G67" s="215">
        <v>4105.0200000000004</v>
      </c>
      <c r="H67" s="215">
        <v>4217.62</v>
      </c>
      <c r="I67" s="214" t="s">
        <v>481</v>
      </c>
      <c r="J67" s="214" t="s">
        <v>474</v>
      </c>
      <c r="K67" s="214" t="s">
        <v>482</v>
      </c>
    </row>
    <row r="68" spans="1:11" ht="63.75" thickBot="1" x14ac:dyDescent="0.25">
      <c r="A68" s="222" t="s">
        <v>483</v>
      </c>
      <c r="B68" s="213" t="s">
        <v>472</v>
      </c>
      <c r="C68" s="213" t="s">
        <v>324</v>
      </c>
      <c r="D68" s="214" t="s">
        <v>484</v>
      </c>
      <c r="E68" s="214">
        <v>240</v>
      </c>
      <c r="F68" s="215">
        <v>20</v>
      </c>
      <c r="G68" s="215">
        <v>20</v>
      </c>
      <c r="H68" s="215">
        <v>20</v>
      </c>
      <c r="I68" s="214" t="s">
        <v>356</v>
      </c>
      <c r="J68" s="214">
        <v>0</v>
      </c>
      <c r="K68" s="214" t="s">
        <v>485</v>
      </c>
    </row>
    <row r="69" spans="1:11" s="209" customFormat="1" ht="16.5" thickBot="1" x14ac:dyDescent="0.3">
      <c r="A69" s="205" t="s">
        <v>486</v>
      </c>
      <c r="B69" s="206">
        <v>10</v>
      </c>
      <c r="C69" s="206"/>
      <c r="D69" s="207"/>
      <c r="E69" s="207"/>
      <c r="F69" s="211">
        <f t="shared" ref="F69:H70" si="14">F70</f>
        <v>205</v>
      </c>
      <c r="G69" s="211">
        <f t="shared" si="14"/>
        <v>205</v>
      </c>
      <c r="H69" s="211">
        <f t="shared" si="14"/>
        <v>205</v>
      </c>
      <c r="I69" s="207" t="s">
        <v>487</v>
      </c>
      <c r="J69" s="207" t="s">
        <v>488</v>
      </c>
      <c r="K69" s="207" t="s">
        <v>488</v>
      </c>
    </row>
    <row r="70" spans="1:11" s="209" customFormat="1" ht="16.5" thickBot="1" x14ac:dyDescent="0.3">
      <c r="A70" s="205" t="s">
        <v>489</v>
      </c>
      <c r="B70" s="206">
        <v>10</v>
      </c>
      <c r="C70" s="206" t="s">
        <v>324</v>
      </c>
      <c r="D70" s="207"/>
      <c r="E70" s="207"/>
      <c r="F70" s="211">
        <f t="shared" si="14"/>
        <v>205</v>
      </c>
      <c r="G70" s="211">
        <f t="shared" si="14"/>
        <v>205</v>
      </c>
      <c r="H70" s="211">
        <f t="shared" si="14"/>
        <v>205</v>
      </c>
      <c r="I70" s="207" t="s">
        <v>487</v>
      </c>
      <c r="J70" s="207" t="s">
        <v>488</v>
      </c>
      <c r="K70" s="207" t="s">
        <v>488</v>
      </c>
    </row>
    <row r="71" spans="1:11" ht="48" thickBot="1" x14ac:dyDescent="0.25">
      <c r="A71" s="222" t="s">
        <v>490</v>
      </c>
      <c r="B71" s="213">
        <v>10</v>
      </c>
      <c r="C71" s="213" t="s">
        <v>324</v>
      </c>
      <c r="D71" s="214" t="s">
        <v>491</v>
      </c>
      <c r="E71" s="214">
        <v>310</v>
      </c>
      <c r="F71" s="215">
        <v>205</v>
      </c>
      <c r="G71" s="215">
        <v>205</v>
      </c>
      <c r="H71" s="215">
        <v>205</v>
      </c>
      <c r="I71" s="214" t="s">
        <v>487</v>
      </c>
      <c r="J71" s="214" t="s">
        <v>488</v>
      </c>
      <c r="K71" s="214" t="s">
        <v>488</v>
      </c>
    </row>
    <row r="72" spans="1:11" s="209" customFormat="1" ht="16.5" thickBot="1" x14ac:dyDescent="0.3">
      <c r="A72" s="205" t="s">
        <v>492</v>
      </c>
      <c r="B72" s="206">
        <v>11</v>
      </c>
      <c r="C72" s="206"/>
      <c r="D72" s="207"/>
      <c r="E72" s="207"/>
      <c r="F72" s="211">
        <f t="shared" ref="F72:H72" si="15">F73</f>
        <v>36</v>
      </c>
      <c r="G72" s="211">
        <f t="shared" si="15"/>
        <v>36</v>
      </c>
      <c r="H72" s="211">
        <f t="shared" si="15"/>
        <v>36</v>
      </c>
      <c r="I72" s="207" t="s">
        <v>493</v>
      </c>
      <c r="J72" s="207" t="s">
        <v>427</v>
      </c>
      <c r="K72" s="207" t="s">
        <v>427</v>
      </c>
    </row>
    <row r="73" spans="1:11" s="209" customFormat="1" ht="16.5" thickBot="1" x14ac:dyDescent="0.3">
      <c r="A73" s="210" t="s">
        <v>494</v>
      </c>
      <c r="B73" s="206">
        <v>11</v>
      </c>
      <c r="C73" s="206" t="s">
        <v>421</v>
      </c>
      <c r="D73" s="207"/>
      <c r="E73" s="207"/>
      <c r="F73" s="211">
        <f t="shared" ref="F73:H73" si="16">SUM(F74:F75)</f>
        <v>36</v>
      </c>
      <c r="G73" s="211">
        <f t="shared" si="16"/>
        <v>36</v>
      </c>
      <c r="H73" s="211">
        <f t="shared" si="16"/>
        <v>36</v>
      </c>
      <c r="I73" s="207" t="s">
        <v>493</v>
      </c>
      <c r="J73" s="207" t="s">
        <v>427</v>
      </c>
      <c r="K73" s="207" t="s">
        <v>427</v>
      </c>
    </row>
    <row r="74" spans="1:11" ht="63.75" thickBot="1" x14ac:dyDescent="0.25">
      <c r="A74" s="212" t="s">
        <v>495</v>
      </c>
      <c r="B74" s="213">
        <v>11</v>
      </c>
      <c r="C74" s="213" t="s">
        <v>421</v>
      </c>
      <c r="D74" s="214" t="s">
        <v>496</v>
      </c>
      <c r="E74" s="214">
        <v>120</v>
      </c>
      <c r="F74" s="215">
        <v>30</v>
      </c>
      <c r="G74" s="215">
        <v>30</v>
      </c>
      <c r="H74" s="215">
        <v>30</v>
      </c>
      <c r="I74" s="214" t="s">
        <v>427</v>
      </c>
      <c r="J74" s="214" t="s">
        <v>427</v>
      </c>
      <c r="K74" s="214" t="s">
        <v>427</v>
      </c>
    </row>
    <row r="75" spans="1:11" ht="79.5" thickBot="1" x14ac:dyDescent="0.25">
      <c r="A75" s="212" t="s">
        <v>497</v>
      </c>
      <c r="B75" s="213">
        <v>11</v>
      </c>
      <c r="C75" s="213" t="s">
        <v>421</v>
      </c>
      <c r="D75" s="214" t="s">
        <v>496</v>
      </c>
      <c r="E75" s="214">
        <v>240</v>
      </c>
      <c r="F75" s="215">
        <v>6</v>
      </c>
      <c r="G75" s="215">
        <v>6</v>
      </c>
      <c r="H75" s="215">
        <v>6</v>
      </c>
      <c r="I75" s="214" t="s">
        <v>498</v>
      </c>
      <c r="J75" s="214" t="s">
        <v>124</v>
      </c>
      <c r="K75" s="214" t="s">
        <v>124</v>
      </c>
    </row>
    <row r="76" spans="1:11" ht="16.5" thickBot="1" x14ac:dyDescent="0.25">
      <c r="A76" s="205" t="s">
        <v>499</v>
      </c>
      <c r="B76" s="213"/>
      <c r="C76" s="213"/>
      <c r="D76" s="214"/>
      <c r="E76" s="214"/>
      <c r="F76" s="208">
        <f>F10+F35+F38+F43+F46+F58+F61+F64+F69+F72</f>
        <v>15168.599999999999</v>
      </c>
      <c r="G76" s="208">
        <f>G10+G35+G38+G43+G46+G58+G61+G64+G69+G72</f>
        <v>12905.5</v>
      </c>
      <c r="H76" s="208">
        <f>H10+H35+H38+H43+H46+H58+H61+H64+H69+H72</f>
        <v>13018.099999999999</v>
      </c>
      <c r="I76" s="207" t="s">
        <v>130</v>
      </c>
      <c r="J76" s="207" t="s">
        <v>131</v>
      </c>
      <c r="K76" s="207" t="s">
        <v>132</v>
      </c>
    </row>
    <row r="77" spans="1:11" ht="15.75" x14ac:dyDescent="0.2">
      <c r="A77" s="192" t="s">
        <v>500</v>
      </c>
      <c r="F77" s="195">
        <f>F78-F76</f>
        <v>0</v>
      </c>
      <c r="G77" s="195">
        <f t="shared" ref="G77:H77" si="17">G78-G76</f>
        <v>0</v>
      </c>
      <c r="H77" s="195">
        <f t="shared" si="17"/>
        <v>0</v>
      </c>
    </row>
    <row r="78" spans="1:11" ht="15.75" x14ac:dyDescent="0.2">
      <c r="A78" s="192" t="s">
        <v>501</v>
      </c>
      <c r="F78" s="195">
        <f>Прил_1!C52</f>
        <v>15168.599999999999</v>
      </c>
      <c r="G78" s="195">
        <f>Прил_1!D52</f>
        <v>12905.5</v>
      </c>
      <c r="H78" s="195">
        <f>Прил_1!E52</f>
        <v>13018.099999999999</v>
      </c>
    </row>
  </sheetData>
  <mergeCells count="6">
    <mergeCell ref="A1:H1"/>
    <mergeCell ref="A7:H7"/>
    <mergeCell ref="A8:H8"/>
    <mergeCell ref="A2:H2"/>
    <mergeCell ref="A3:H3"/>
    <mergeCell ref="A4:H4"/>
  </mergeCells>
  <pageMargins left="0.7" right="0.7" top="0.75" bottom="0.75" header="0.3" footer="0.3"/>
  <pageSetup paperSize="9" scale="67" orientation="landscape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view="pageBreakPreview" topLeftCell="A72" zoomScale="80" zoomScaleNormal="70" zoomScaleSheetLayoutView="80" workbookViewId="0">
      <selection activeCell="F15" sqref="F15"/>
    </sheetView>
  </sheetViews>
  <sheetFormatPr defaultRowHeight="14.25" x14ac:dyDescent="0.2"/>
  <cols>
    <col min="1" max="1" width="81.125" style="73" customWidth="1"/>
    <col min="2" max="2" width="9.875" style="65" customWidth="1"/>
    <col min="3" max="3" width="9.625" style="296" customWidth="1"/>
    <col min="4" max="4" width="9" style="296" customWidth="1"/>
    <col min="5" max="5" width="18.375" style="65" customWidth="1"/>
    <col min="6" max="6" width="12.625" style="73" customWidth="1"/>
    <col min="7" max="7" width="11.5" style="73" customWidth="1"/>
    <col min="8" max="8" width="14.625" style="73" customWidth="1"/>
    <col min="9" max="9" width="12.875" style="73" customWidth="1"/>
    <col min="10" max="10" width="11.5" style="73" hidden="1" customWidth="1"/>
    <col min="11" max="11" width="14.625" style="73" hidden="1" customWidth="1"/>
    <col min="12" max="12" width="12.875" style="73" hidden="1" customWidth="1"/>
    <col min="13" max="16384" width="9" style="73"/>
  </cols>
  <sheetData>
    <row r="1" spans="1:12" x14ac:dyDescent="0.2">
      <c r="A1" s="297" t="s">
        <v>502</v>
      </c>
      <c r="B1" s="40"/>
      <c r="C1" s="40"/>
      <c r="D1" s="40"/>
      <c r="E1" s="40"/>
      <c r="F1" s="40"/>
      <c r="G1" s="40"/>
      <c r="H1" s="40"/>
      <c r="I1" s="40"/>
    </row>
    <row r="2" spans="1:12" ht="15" x14ac:dyDescent="0.2">
      <c r="A2" s="298"/>
      <c r="B2" s="62"/>
      <c r="C2" s="62"/>
      <c r="D2" s="62"/>
      <c r="E2" s="62"/>
      <c r="F2" s="62"/>
      <c r="G2" s="62"/>
      <c r="H2" s="62"/>
      <c r="I2" s="299" t="s">
        <v>166</v>
      </c>
    </row>
    <row r="3" spans="1:12" ht="15" x14ac:dyDescent="0.2">
      <c r="A3" s="298"/>
      <c r="B3" s="62"/>
      <c r="C3" s="62"/>
      <c r="D3" s="62"/>
      <c r="E3" s="62"/>
      <c r="F3" s="62"/>
      <c r="G3" s="62"/>
      <c r="H3" s="62"/>
      <c r="I3" s="299" t="s">
        <v>167</v>
      </c>
    </row>
    <row r="4" spans="1:12" ht="15" x14ac:dyDescent="0.25">
      <c r="A4" s="247" t="str">
        <f>Прил_1!A4</f>
        <v>от 24.12.2020 № 161</v>
      </c>
      <c r="B4" s="182"/>
      <c r="C4" s="182"/>
      <c r="D4" s="182"/>
      <c r="E4" s="182"/>
      <c r="F4" s="182"/>
      <c r="G4" s="182"/>
      <c r="H4" s="182"/>
      <c r="I4" s="182"/>
    </row>
    <row r="5" spans="1:12" ht="15.75" x14ac:dyDescent="0.2">
      <c r="A5" s="248"/>
      <c r="B5" s="41"/>
      <c r="C5" s="41"/>
      <c r="D5" s="41"/>
      <c r="E5" s="41"/>
      <c r="F5" s="41"/>
      <c r="G5" s="41"/>
      <c r="H5" s="41"/>
      <c r="I5" s="41"/>
    </row>
    <row r="6" spans="1:12" ht="54" customHeight="1" x14ac:dyDescent="0.35">
      <c r="A6" s="249" t="s">
        <v>503</v>
      </c>
      <c r="B6" s="44"/>
      <c r="C6" s="44"/>
      <c r="D6" s="44"/>
      <c r="E6" s="44"/>
      <c r="F6" s="44"/>
      <c r="G6" s="44"/>
      <c r="H6" s="44"/>
      <c r="I6" s="44"/>
    </row>
    <row r="7" spans="1:12" ht="15.75" x14ac:dyDescent="0.2">
      <c r="A7" s="91"/>
      <c r="B7" s="41"/>
      <c r="C7" s="41"/>
      <c r="D7" s="41"/>
      <c r="E7" s="41"/>
      <c r="F7" s="41"/>
      <c r="G7" s="41"/>
      <c r="H7" s="41"/>
      <c r="I7" s="41"/>
    </row>
    <row r="8" spans="1:12" ht="15" thickBot="1" x14ac:dyDescent="0.25">
      <c r="A8" s="250" t="s">
        <v>504</v>
      </c>
      <c r="B8" s="251"/>
      <c r="C8" s="251"/>
      <c r="D8" s="251"/>
      <c r="E8" s="251"/>
      <c r="F8" s="251"/>
      <c r="G8" s="251"/>
      <c r="H8" s="251"/>
      <c r="I8" s="251"/>
      <c r="J8" s="41"/>
      <c r="K8" s="41"/>
      <c r="L8" s="41"/>
    </row>
    <row r="9" spans="1:12" ht="16.5" thickBot="1" x14ac:dyDescent="0.25">
      <c r="A9" s="252" t="s">
        <v>145</v>
      </c>
      <c r="B9" s="131" t="s">
        <v>505</v>
      </c>
      <c r="C9" s="253" t="s">
        <v>316</v>
      </c>
      <c r="D9" s="253" t="s">
        <v>317</v>
      </c>
      <c r="E9" s="131" t="s">
        <v>318</v>
      </c>
      <c r="F9" s="254" t="s">
        <v>319</v>
      </c>
      <c r="G9" s="131" t="s">
        <v>5</v>
      </c>
      <c r="H9" s="254" t="s">
        <v>506</v>
      </c>
      <c r="I9" s="131" t="s">
        <v>322</v>
      </c>
      <c r="J9" s="131" t="s">
        <v>5</v>
      </c>
      <c r="K9" s="254" t="s">
        <v>506</v>
      </c>
      <c r="L9" s="131" t="s">
        <v>322</v>
      </c>
    </row>
    <row r="10" spans="1:12" ht="58.5" customHeight="1" x14ac:dyDescent="0.2">
      <c r="A10" s="255" t="s">
        <v>203</v>
      </c>
      <c r="B10" s="256">
        <v>951</v>
      </c>
      <c r="C10" s="257"/>
      <c r="D10" s="257"/>
      <c r="E10" s="148"/>
      <c r="F10" s="148"/>
      <c r="G10" s="258">
        <f>G11+G33+G36+G41+G44+G56+G59+G62+G67+G70</f>
        <v>15056.299999999997</v>
      </c>
      <c r="H10" s="258">
        <f t="shared" ref="H10:I10" si="0">H11+H33+H36+H41+H44+H56+H59+H62+H67+H70</f>
        <v>12793.199999999999</v>
      </c>
      <c r="I10" s="258">
        <f t="shared" si="0"/>
        <v>12905.8</v>
      </c>
      <c r="J10" s="259" t="s">
        <v>507</v>
      </c>
      <c r="K10" s="259" t="s">
        <v>508</v>
      </c>
      <c r="L10" s="259" t="s">
        <v>509</v>
      </c>
    </row>
    <row r="11" spans="1:12" ht="16.5" thickBot="1" x14ac:dyDescent="0.25">
      <c r="A11" s="260" t="s">
        <v>323</v>
      </c>
      <c r="B11" s="261">
        <v>951</v>
      </c>
      <c r="C11" s="262" t="s">
        <v>324</v>
      </c>
      <c r="D11" s="262"/>
      <c r="E11" s="261"/>
      <c r="F11" s="261"/>
      <c r="G11" s="263">
        <f>G12+G19+G21</f>
        <v>7402.6799999999994</v>
      </c>
      <c r="H11" s="263">
        <f t="shared" ref="H11:I11" si="1">H12+H19+H21</f>
        <v>6820.98</v>
      </c>
      <c r="I11" s="263">
        <f t="shared" si="1"/>
        <v>6820.98</v>
      </c>
      <c r="J11" s="261" t="s">
        <v>510</v>
      </c>
      <c r="K11" s="261" t="s">
        <v>511</v>
      </c>
      <c r="L11" s="261" t="s">
        <v>512</v>
      </c>
    </row>
    <row r="12" spans="1:12" ht="48" thickBot="1" x14ac:dyDescent="0.25">
      <c r="A12" s="264" t="s">
        <v>337</v>
      </c>
      <c r="B12" s="261">
        <v>951</v>
      </c>
      <c r="C12" s="262" t="s">
        <v>324</v>
      </c>
      <c r="D12" s="262" t="s">
        <v>338</v>
      </c>
      <c r="E12" s="261"/>
      <c r="F12" s="261"/>
      <c r="G12" s="265">
        <f>SUM(G13:G18)</f>
        <v>6367.28</v>
      </c>
      <c r="H12" s="265">
        <f t="shared" ref="H12:I12" si="2">SUM(H13:H18)</f>
        <v>6367.28</v>
      </c>
      <c r="I12" s="265">
        <f t="shared" si="2"/>
        <v>6367.28</v>
      </c>
      <c r="J12" s="261" t="s">
        <v>513</v>
      </c>
      <c r="K12" s="261" t="s">
        <v>340</v>
      </c>
      <c r="L12" s="261" t="s">
        <v>341</v>
      </c>
    </row>
    <row r="13" spans="1:12" ht="78.75" x14ac:dyDescent="0.2">
      <c r="A13" s="266" t="s">
        <v>342</v>
      </c>
      <c r="B13" s="133">
        <v>951</v>
      </c>
      <c r="C13" s="267" t="s">
        <v>324</v>
      </c>
      <c r="D13" s="267" t="s">
        <v>338</v>
      </c>
      <c r="E13" s="133" t="s">
        <v>343</v>
      </c>
      <c r="F13" s="133">
        <v>240</v>
      </c>
      <c r="G13" s="268">
        <v>40.799999999999997</v>
      </c>
      <c r="H13" s="268">
        <v>40.799999999999997</v>
      </c>
      <c r="I13" s="268">
        <v>40.799999999999997</v>
      </c>
      <c r="J13" s="133" t="s">
        <v>344</v>
      </c>
      <c r="K13" s="133" t="s">
        <v>344</v>
      </c>
      <c r="L13" s="133" t="s">
        <v>344</v>
      </c>
    </row>
    <row r="14" spans="1:12" ht="95.25" thickBot="1" x14ac:dyDescent="0.25">
      <c r="A14" s="269" t="s">
        <v>345</v>
      </c>
      <c r="B14" s="270">
        <v>951</v>
      </c>
      <c r="C14" s="271" t="s">
        <v>324</v>
      </c>
      <c r="D14" s="271" t="s">
        <v>338</v>
      </c>
      <c r="E14" s="270" t="s">
        <v>346</v>
      </c>
      <c r="F14" s="270">
        <v>120</v>
      </c>
      <c r="G14" s="215">
        <v>5461.28</v>
      </c>
      <c r="H14" s="215">
        <v>5461.28</v>
      </c>
      <c r="I14" s="215">
        <v>5461.28</v>
      </c>
      <c r="J14" s="272" t="s">
        <v>347</v>
      </c>
      <c r="K14" s="272" t="s">
        <v>348</v>
      </c>
      <c r="L14" s="272" t="s">
        <v>348</v>
      </c>
    </row>
    <row r="15" spans="1:12" ht="79.5" thickBot="1" x14ac:dyDescent="0.25">
      <c r="A15" s="273" t="s">
        <v>349</v>
      </c>
      <c r="B15" s="272">
        <v>951</v>
      </c>
      <c r="C15" s="274" t="s">
        <v>324</v>
      </c>
      <c r="D15" s="274" t="s">
        <v>338</v>
      </c>
      <c r="E15" s="272" t="s">
        <v>350</v>
      </c>
      <c r="F15" s="272">
        <v>240</v>
      </c>
      <c r="G15" s="275">
        <v>800</v>
      </c>
      <c r="H15" s="275">
        <v>800</v>
      </c>
      <c r="I15" s="275">
        <v>800</v>
      </c>
      <c r="J15" s="272" t="s">
        <v>351</v>
      </c>
      <c r="K15" s="272" t="s">
        <v>352</v>
      </c>
      <c r="L15" s="272" t="s">
        <v>353</v>
      </c>
    </row>
    <row r="16" spans="1:12" ht="79.5" thickBot="1" x14ac:dyDescent="0.25">
      <c r="A16" s="273" t="s">
        <v>514</v>
      </c>
      <c r="B16" s="272">
        <v>951</v>
      </c>
      <c r="C16" s="274" t="s">
        <v>324</v>
      </c>
      <c r="D16" s="274" t="s">
        <v>338</v>
      </c>
      <c r="E16" s="272" t="s">
        <v>350</v>
      </c>
      <c r="F16" s="272">
        <v>850</v>
      </c>
      <c r="G16" s="275">
        <v>25</v>
      </c>
      <c r="H16" s="275">
        <v>25</v>
      </c>
      <c r="I16" s="275">
        <v>25</v>
      </c>
      <c r="J16" s="272">
        <v>22.9</v>
      </c>
      <c r="K16" s="272">
        <v>20</v>
      </c>
      <c r="L16" s="272" t="s">
        <v>356</v>
      </c>
    </row>
    <row r="17" spans="1:12" ht="95.25" thickBot="1" x14ac:dyDescent="0.25">
      <c r="A17" s="276" t="s">
        <v>357</v>
      </c>
      <c r="B17" s="272">
        <v>951</v>
      </c>
      <c r="C17" s="274" t="s">
        <v>324</v>
      </c>
      <c r="D17" s="274" t="s">
        <v>338</v>
      </c>
      <c r="E17" s="272" t="s">
        <v>358</v>
      </c>
      <c r="F17" s="272">
        <v>240</v>
      </c>
      <c r="G17" s="275">
        <v>40</v>
      </c>
      <c r="H17" s="275">
        <v>40</v>
      </c>
      <c r="I17" s="275">
        <v>40</v>
      </c>
      <c r="J17" s="272"/>
      <c r="K17" s="272"/>
      <c r="L17" s="272"/>
    </row>
    <row r="18" spans="1:12" ht="85.5" customHeight="1" thickBot="1" x14ac:dyDescent="0.25">
      <c r="A18" s="273" t="s">
        <v>359</v>
      </c>
      <c r="B18" s="272">
        <v>951</v>
      </c>
      <c r="C18" s="274" t="s">
        <v>324</v>
      </c>
      <c r="D18" s="274" t="s">
        <v>338</v>
      </c>
      <c r="E18" s="272" t="s">
        <v>360</v>
      </c>
      <c r="F18" s="272">
        <v>240</v>
      </c>
      <c r="G18" s="275">
        <v>0.2</v>
      </c>
      <c r="H18" s="275">
        <v>0.2</v>
      </c>
      <c r="I18" s="275">
        <v>0.2</v>
      </c>
      <c r="J18" s="272" t="s">
        <v>112</v>
      </c>
      <c r="K18" s="272" t="s">
        <v>112</v>
      </c>
      <c r="L18" s="272" t="s">
        <v>112</v>
      </c>
    </row>
    <row r="19" spans="1:12" ht="16.5" thickBot="1" x14ac:dyDescent="0.25">
      <c r="A19" s="264" t="s">
        <v>361</v>
      </c>
      <c r="B19" s="272">
        <v>951</v>
      </c>
      <c r="C19" s="262" t="s">
        <v>324</v>
      </c>
      <c r="D19" s="262" t="s">
        <v>362</v>
      </c>
      <c r="E19" s="261"/>
      <c r="F19" s="261"/>
      <c r="G19" s="265">
        <f t="shared" ref="G19:I19" si="3">G20</f>
        <v>581.70000000000005</v>
      </c>
      <c r="H19" s="265">
        <f t="shared" si="3"/>
        <v>0</v>
      </c>
      <c r="I19" s="265">
        <f t="shared" si="3"/>
        <v>0</v>
      </c>
      <c r="J19" s="261">
        <v>0</v>
      </c>
      <c r="K19" s="261" t="s">
        <v>363</v>
      </c>
      <c r="L19" s="261">
        <v>0</v>
      </c>
    </row>
    <row r="20" spans="1:12" ht="48" thickBot="1" x14ac:dyDescent="0.25">
      <c r="A20" s="273" t="s">
        <v>364</v>
      </c>
      <c r="B20" s="272">
        <v>951</v>
      </c>
      <c r="C20" s="274" t="s">
        <v>324</v>
      </c>
      <c r="D20" s="274" t="s">
        <v>362</v>
      </c>
      <c r="E20" s="272" t="s">
        <v>365</v>
      </c>
      <c r="F20" s="272">
        <v>880</v>
      </c>
      <c r="G20" s="275">
        <v>581.70000000000005</v>
      </c>
      <c r="H20" s="275">
        <v>0</v>
      </c>
      <c r="I20" s="275">
        <v>0</v>
      </c>
      <c r="J20" s="272">
        <v>0</v>
      </c>
      <c r="K20" s="272" t="s">
        <v>363</v>
      </c>
      <c r="L20" s="272">
        <v>0</v>
      </c>
    </row>
    <row r="21" spans="1:12" ht="16.5" thickBot="1" x14ac:dyDescent="0.25">
      <c r="A21" s="260" t="s">
        <v>366</v>
      </c>
      <c r="B21" s="261">
        <v>951</v>
      </c>
      <c r="C21" s="262" t="s">
        <v>324</v>
      </c>
      <c r="D21" s="262">
        <v>13</v>
      </c>
      <c r="E21" s="261"/>
      <c r="F21" s="261"/>
      <c r="G21" s="265">
        <f t="shared" ref="G21:I21" si="4">SUM(G22:G32)</f>
        <v>453.69999999999993</v>
      </c>
      <c r="H21" s="265">
        <f t="shared" si="4"/>
        <v>453.69999999999993</v>
      </c>
      <c r="I21" s="265">
        <f t="shared" si="4"/>
        <v>453.69999999999993</v>
      </c>
      <c r="J21" s="261" t="s">
        <v>367</v>
      </c>
      <c r="K21" s="261" t="s">
        <v>368</v>
      </c>
      <c r="L21" s="261" t="s">
        <v>369</v>
      </c>
    </row>
    <row r="22" spans="1:12" ht="79.5" thickBot="1" x14ac:dyDescent="0.25">
      <c r="A22" s="98" t="s">
        <v>370</v>
      </c>
      <c r="B22" s="272">
        <v>951</v>
      </c>
      <c r="C22" s="274" t="s">
        <v>324</v>
      </c>
      <c r="D22" s="274">
        <v>13</v>
      </c>
      <c r="E22" s="272" t="s">
        <v>371</v>
      </c>
      <c r="F22" s="272">
        <v>240</v>
      </c>
      <c r="G22" s="275">
        <v>0</v>
      </c>
      <c r="H22" s="275">
        <v>0</v>
      </c>
      <c r="I22" s="275">
        <v>0</v>
      </c>
      <c r="J22" s="272">
        <v>0</v>
      </c>
      <c r="K22" s="272">
        <v>0</v>
      </c>
      <c r="L22" s="272">
        <v>0</v>
      </c>
    </row>
    <row r="23" spans="1:12" ht="95.25" thickBot="1" x14ac:dyDescent="0.25">
      <c r="A23" s="98" t="s">
        <v>372</v>
      </c>
      <c r="B23" s="272">
        <v>951</v>
      </c>
      <c r="C23" s="274" t="s">
        <v>324</v>
      </c>
      <c r="D23" s="274">
        <v>13</v>
      </c>
      <c r="E23" s="272" t="s">
        <v>373</v>
      </c>
      <c r="F23" s="272">
        <v>240</v>
      </c>
      <c r="G23" s="275">
        <v>3</v>
      </c>
      <c r="H23" s="275">
        <v>3</v>
      </c>
      <c r="I23" s="275">
        <v>3</v>
      </c>
      <c r="J23" s="272" t="s">
        <v>374</v>
      </c>
      <c r="K23" s="272" t="s">
        <v>374</v>
      </c>
      <c r="L23" s="272" t="s">
        <v>374</v>
      </c>
    </row>
    <row r="24" spans="1:12" ht="79.5" thickBot="1" x14ac:dyDescent="0.25">
      <c r="A24" s="98" t="s">
        <v>375</v>
      </c>
      <c r="B24" s="272">
        <v>951</v>
      </c>
      <c r="C24" s="274" t="s">
        <v>324</v>
      </c>
      <c r="D24" s="274">
        <v>13</v>
      </c>
      <c r="E24" s="272" t="s">
        <v>376</v>
      </c>
      <c r="F24" s="272">
        <v>240</v>
      </c>
      <c r="G24" s="275">
        <v>1</v>
      </c>
      <c r="H24" s="275">
        <v>1</v>
      </c>
      <c r="I24" s="275">
        <v>1</v>
      </c>
      <c r="J24" s="272" t="s">
        <v>377</v>
      </c>
      <c r="K24" s="272" t="s">
        <v>377</v>
      </c>
      <c r="L24" s="272" t="s">
        <v>377</v>
      </c>
    </row>
    <row r="25" spans="1:12" ht="95.25" thickBot="1" x14ac:dyDescent="0.25">
      <c r="A25" s="98" t="s">
        <v>515</v>
      </c>
      <c r="B25" s="272">
        <v>951</v>
      </c>
      <c r="C25" s="274" t="s">
        <v>324</v>
      </c>
      <c r="D25" s="274">
        <v>13</v>
      </c>
      <c r="E25" s="272" t="s">
        <v>379</v>
      </c>
      <c r="F25" s="272">
        <v>240</v>
      </c>
      <c r="G25" s="268">
        <v>5</v>
      </c>
      <c r="H25" s="268">
        <v>5</v>
      </c>
      <c r="I25" s="268">
        <v>5</v>
      </c>
      <c r="J25" s="272" t="s">
        <v>380</v>
      </c>
      <c r="K25" s="272" t="s">
        <v>380</v>
      </c>
      <c r="L25" s="272" t="s">
        <v>380</v>
      </c>
    </row>
    <row r="26" spans="1:12" ht="90" customHeight="1" thickBot="1" x14ac:dyDescent="0.25">
      <c r="A26" s="132" t="s">
        <v>516</v>
      </c>
      <c r="B26" s="133">
        <v>951</v>
      </c>
      <c r="C26" s="277" t="s">
        <v>324</v>
      </c>
      <c r="D26" s="277" t="s">
        <v>517</v>
      </c>
      <c r="E26" s="278" t="s">
        <v>382</v>
      </c>
      <c r="F26" s="278">
        <v>240</v>
      </c>
      <c r="G26" s="279">
        <v>166.2</v>
      </c>
      <c r="H26" s="279">
        <v>166.2</v>
      </c>
      <c r="I26" s="279">
        <v>166.2</v>
      </c>
      <c r="J26" s="133" t="s">
        <v>518</v>
      </c>
      <c r="K26" s="133" t="s">
        <v>519</v>
      </c>
      <c r="L26" s="133" t="s">
        <v>519</v>
      </c>
    </row>
    <row r="27" spans="1:12" ht="63.75" thickBot="1" x14ac:dyDescent="0.25">
      <c r="A27" s="280" t="s">
        <v>383</v>
      </c>
      <c r="B27" s="270">
        <v>951</v>
      </c>
      <c r="C27" s="271" t="s">
        <v>324</v>
      </c>
      <c r="D27" s="271">
        <v>13</v>
      </c>
      <c r="E27" s="270" t="s">
        <v>384</v>
      </c>
      <c r="F27" s="281">
        <v>240</v>
      </c>
      <c r="G27" s="275">
        <v>5</v>
      </c>
      <c r="H27" s="275">
        <v>5</v>
      </c>
      <c r="I27" s="275">
        <v>5</v>
      </c>
      <c r="J27" s="272" t="s">
        <v>380</v>
      </c>
      <c r="K27" s="272" t="s">
        <v>380</v>
      </c>
      <c r="L27" s="272" t="s">
        <v>380</v>
      </c>
    </row>
    <row r="28" spans="1:12" ht="79.5" thickBot="1" x14ac:dyDescent="0.25">
      <c r="A28" s="98" t="s">
        <v>385</v>
      </c>
      <c r="B28" s="272">
        <v>951</v>
      </c>
      <c r="C28" s="274" t="s">
        <v>324</v>
      </c>
      <c r="D28" s="274">
        <v>13</v>
      </c>
      <c r="E28" s="272" t="s">
        <v>386</v>
      </c>
      <c r="F28" s="272">
        <v>240</v>
      </c>
      <c r="G28" s="275">
        <v>60</v>
      </c>
      <c r="H28" s="275">
        <v>60</v>
      </c>
      <c r="I28" s="275">
        <v>60</v>
      </c>
      <c r="J28" s="272" t="s">
        <v>387</v>
      </c>
      <c r="K28" s="272" t="s">
        <v>388</v>
      </c>
      <c r="L28" s="272" t="s">
        <v>388</v>
      </c>
    </row>
    <row r="29" spans="1:12" ht="63.75" thickBot="1" x14ac:dyDescent="0.25">
      <c r="A29" s="98" t="s">
        <v>389</v>
      </c>
      <c r="B29" s="272">
        <v>951</v>
      </c>
      <c r="C29" s="274" t="s">
        <v>324</v>
      </c>
      <c r="D29" s="274">
        <v>13</v>
      </c>
      <c r="E29" s="272" t="s">
        <v>390</v>
      </c>
      <c r="F29" s="272">
        <v>540</v>
      </c>
      <c r="G29" s="215">
        <v>36.9</v>
      </c>
      <c r="H29" s="215">
        <v>36.9</v>
      </c>
      <c r="I29" s="215">
        <v>36.9</v>
      </c>
      <c r="J29" s="272" t="s">
        <v>391</v>
      </c>
      <c r="K29" s="272" t="s">
        <v>391</v>
      </c>
      <c r="L29" s="272" t="s">
        <v>391</v>
      </c>
    </row>
    <row r="30" spans="1:12" ht="48" thickBot="1" x14ac:dyDescent="0.25">
      <c r="A30" s="98" t="s">
        <v>392</v>
      </c>
      <c r="B30" s="272">
        <v>951</v>
      </c>
      <c r="C30" s="274" t="s">
        <v>324</v>
      </c>
      <c r="D30" s="274">
        <v>13</v>
      </c>
      <c r="E30" s="272" t="s">
        <v>393</v>
      </c>
      <c r="F30" s="272">
        <v>240</v>
      </c>
      <c r="G30" s="275">
        <v>80</v>
      </c>
      <c r="H30" s="275">
        <v>80</v>
      </c>
      <c r="I30" s="275">
        <v>80</v>
      </c>
      <c r="J30" s="272" t="s">
        <v>394</v>
      </c>
      <c r="K30" s="272" t="s">
        <v>395</v>
      </c>
      <c r="L30" s="272" t="s">
        <v>395</v>
      </c>
    </row>
    <row r="31" spans="1:12" ht="48" thickBot="1" x14ac:dyDescent="0.25">
      <c r="A31" s="98" t="s">
        <v>396</v>
      </c>
      <c r="B31" s="272">
        <v>951</v>
      </c>
      <c r="C31" s="274" t="s">
        <v>324</v>
      </c>
      <c r="D31" s="274">
        <v>13</v>
      </c>
      <c r="E31" s="272" t="s">
        <v>393</v>
      </c>
      <c r="F31" s="272">
        <v>850</v>
      </c>
      <c r="G31" s="215">
        <v>96.6</v>
      </c>
      <c r="H31" s="215">
        <v>96.6</v>
      </c>
      <c r="I31" s="215">
        <v>96.6</v>
      </c>
      <c r="J31" s="272" t="s">
        <v>397</v>
      </c>
      <c r="K31" s="272" t="s">
        <v>398</v>
      </c>
      <c r="L31" s="272" t="s">
        <v>399</v>
      </c>
    </row>
    <row r="32" spans="1:12" ht="32.25" thickBot="1" x14ac:dyDescent="0.25">
      <c r="A32" s="273" t="s">
        <v>400</v>
      </c>
      <c r="B32" s="272">
        <v>951</v>
      </c>
      <c r="C32" s="274" t="s">
        <v>324</v>
      </c>
      <c r="D32" s="274">
        <v>13</v>
      </c>
      <c r="E32" s="282" t="s">
        <v>401</v>
      </c>
      <c r="F32" s="272">
        <v>880</v>
      </c>
      <c r="G32" s="275">
        <v>0</v>
      </c>
      <c r="H32" s="275">
        <v>0</v>
      </c>
      <c r="I32" s="275">
        <v>0</v>
      </c>
      <c r="J32" s="272">
        <v>0</v>
      </c>
      <c r="K32" s="272" t="s">
        <v>402</v>
      </c>
      <c r="L32" s="272" t="s">
        <v>403</v>
      </c>
    </row>
    <row r="33" spans="1:12" ht="16.5" thickBot="1" x14ac:dyDescent="0.25">
      <c r="A33" s="264" t="s">
        <v>520</v>
      </c>
      <c r="B33" s="261">
        <v>951</v>
      </c>
      <c r="C33" s="262" t="s">
        <v>405</v>
      </c>
      <c r="D33" s="262"/>
      <c r="E33" s="261"/>
      <c r="F33" s="261"/>
      <c r="G33" s="265">
        <f t="shared" ref="G33:I34" si="5">G34</f>
        <v>240.2</v>
      </c>
      <c r="H33" s="265">
        <f t="shared" si="5"/>
        <v>207.3</v>
      </c>
      <c r="I33" s="265">
        <f t="shared" si="5"/>
        <v>207.3</v>
      </c>
      <c r="J33" s="261" t="s">
        <v>117</v>
      </c>
      <c r="K33" s="261" t="s">
        <v>118</v>
      </c>
      <c r="L33" s="261" t="s">
        <v>119</v>
      </c>
    </row>
    <row r="34" spans="1:12" ht="16.5" thickBot="1" x14ac:dyDescent="0.25">
      <c r="A34" s="98" t="s">
        <v>406</v>
      </c>
      <c r="B34" s="272">
        <v>951</v>
      </c>
      <c r="C34" s="274" t="s">
        <v>405</v>
      </c>
      <c r="D34" s="274" t="s">
        <v>329</v>
      </c>
      <c r="E34" s="272"/>
      <c r="F34" s="272"/>
      <c r="G34" s="283">
        <f t="shared" si="5"/>
        <v>240.2</v>
      </c>
      <c r="H34" s="283">
        <f t="shared" si="5"/>
        <v>207.3</v>
      </c>
      <c r="I34" s="283">
        <f t="shared" si="5"/>
        <v>207.3</v>
      </c>
      <c r="J34" s="272" t="s">
        <v>117</v>
      </c>
      <c r="K34" s="272" t="s">
        <v>118</v>
      </c>
      <c r="L34" s="272" t="s">
        <v>119</v>
      </c>
    </row>
    <row r="35" spans="1:12" ht="63.75" thickBot="1" x14ac:dyDescent="0.25">
      <c r="A35" s="273" t="s">
        <v>407</v>
      </c>
      <c r="B35" s="272">
        <v>951</v>
      </c>
      <c r="C35" s="274" t="s">
        <v>405</v>
      </c>
      <c r="D35" s="274" t="s">
        <v>329</v>
      </c>
      <c r="E35" s="272" t="s">
        <v>408</v>
      </c>
      <c r="F35" s="272">
        <v>120</v>
      </c>
      <c r="G35" s="215">
        <v>240.2</v>
      </c>
      <c r="H35" s="215">
        <v>207.3</v>
      </c>
      <c r="I35" s="215">
        <v>207.3</v>
      </c>
      <c r="J35" s="272" t="s">
        <v>117</v>
      </c>
      <c r="K35" s="272" t="s">
        <v>118</v>
      </c>
      <c r="L35" s="272" t="s">
        <v>119</v>
      </c>
    </row>
    <row r="36" spans="1:12" ht="16.5" thickBot="1" x14ac:dyDescent="0.25">
      <c r="A36" s="264" t="s">
        <v>521</v>
      </c>
      <c r="B36" s="261">
        <v>951</v>
      </c>
      <c r="C36" s="262" t="s">
        <v>329</v>
      </c>
      <c r="D36" s="262"/>
      <c r="E36" s="261"/>
      <c r="F36" s="261"/>
      <c r="G36" s="265">
        <f t="shared" ref="G36:I36" si="6">G37</f>
        <v>4</v>
      </c>
      <c r="H36" s="265">
        <f t="shared" si="6"/>
        <v>4</v>
      </c>
      <c r="I36" s="265">
        <f t="shared" si="6"/>
        <v>4</v>
      </c>
      <c r="J36" s="261" t="s">
        <v>410</v>
      </c>
      <c r="K36" s="261" t="s">
        <v>410</v>
      </c>
      <c r="L36" s="261" t="s">
        <v>410</v>
      </c>
    </row>
    <row r="37" spans="1:12" ht="32.25" thickBot="1" x14ac:dyDescent="0.25">
      <c r="A37" s="98" t="s">
        <v>411</v>
      </c>
      <c r="B37" s="272">
        <v>951</v>
      </c>
      <c r="C37" s="274" t="s">
        <v>329</v>
      </c>
      <c r="D37" s="274" t="s">
        <v>412</v>
      </c>
      <c r="E37" s="272"/>
      <c r="F37" s="272"/>
      <c r="G37" s="265">
        <f t="shared" ref="G37:I37" si="7">SUM(G38:G40)</f>
        <v>4</v>
      </c>
      <c r="H37" s="265">
        <f t="shared" si="7"/>
        <v>4</v>
      </c>
      <c r="I37" s="265">
        <f t="shared" si="7"/>
        <v>4</v>
      </c>
      <c r="J37" s="261" t="s">
        <v>410</v>
      </c>
      <c r="K37" s="261" t="s">
        <v>410</v>
      </c>
      <c r="L37" s="261" t="s">
        <v>410</v>
      </c>
    </row>
    <row r="38" spans="1:12" ht="79.5" thickBot="1" x14ac:dyDescent="0.25">
      <c r="A38" s="266" t="s">
        <v>342</v>
      </c>
      <c r="B38" s="133">
        <v>951</v>
      </c>
      <c r="C38" s="267" t="s">
        <v>329</v>
      </c>
      <c r="D38" s="267" t="s">
        <v>412</v>
      </c>
      <c r="E38" s="133" t="s">
        <v>343</v>
      </c>
      <c r="F38" s="133">
        <v>240</v>
      </c>
      <c r="G38" s="268">
        <v>0</v>
      </c>
      <c r="H38" s="268">
        <v>0</v>
      </c>
      <c r="I38" s="268">
        <v>0</v>
      </c>
      <c r="J38" s="133" t="s">
        <v>124</v>
      </c>
      <c r="K38" s="133" t="s">
        <v>124</v>
      </c>
      <c r="L38" s="133" t="s">
        <v>124</v>
      </c>
    </row>
    <row r="39" spans="1:12" ht="94.5" x14ac:dyDescent="0.2">
      <c r="A39" s="136" t="s">
        <v>413</v>
      </c>
      <c r="B39" s="133">
        <v>951</v>
      </c>
      <c r="C39" s="267" t="s">
        <v>329</v>
      </c>
      <c r="D39" s="267" t="s">
        <v>412</v>
      </c>
      <c r="E39" s="133" t="s">
        <v>414</v>
      </c>
      <c r="F39" s="133">
        <v>240</v>
      </c>
      <c r="G39" s="284">
        <v>0</v>
      </c>
      <c r="H39" s="284">
        <v>0</v>
      </c>
      <c r="I39" s="284">
        <v>0</v>
      </c>
      <c r="J39" s="133" t="s">
        <v>124</v>
      </c>
      <c r="K39" s="133">
        <v>0</v>
      </c>
      <c r="L39" s="133">
        <v>0</v>
      </c>
    </row>
    <row r="40" spans="1:12" ht="79.5" thickBot="1" x14ac:dyDescent="0.25">
      <c r="A40" s="276" t="s">
        <v>415</v>
      </c>
      <c r="B40" s="272">
        <v>951</v>
      </c>
      <c r="C40" s="274" t="s">
        <v>329</v>
      </c>
      <c r="D40" s="274" t="s">
        <v>412</v>
      </c>
      <c r="E40" s="272" t="s">
        <v>416</v>
      </c>
      <c r="F40" s="272">
        <v>240</v>
      </c>
      <c r="G40" s="275">
        <v>4</v>
      </c>
      <c r="H40" s="275">
        <v>4</v>
      </c>
      <c r="I40" s="275">
        <v>4</v>
      </c>
      <c r="J40" s="272" t="s">
        <v>410</v>
      </c>
      <c r="K40" s="272" t="s">
        <v>410</v>
      </c>
      <c r="L40" s="272" t="s">
        <v>410</v>
      </c>
    </row>
    <row r="41" spans="1:12" ht="16.5" thickBot="1" x14ac:dyDescent="0.25">
      <c r="A41" s="285" t="s">
        <v>417</v>
      </c>
      <c r="B41" s="261">
        <v>951</v>
      </c>
      <c r="C41" s="262" t="s">
        <v>338</v>
      </c>
      <c r="D41" s="262"/>
      <c r="E41" s="261"/>
      <c r="F41" s="261"/>
      <c r="G41" s="265">
        <f t="shared" ref="G41:I42" si="8">G42</f>
        <v>40</v>
      </c>
      <c r="H41" s="265">
        <f t="shared" si="8"/>
        <v>40</v>
      </c>
      <c r="I41" s="265">
        <f t="shared" si="8"/>
        <v>40</v>
      </c>
      <c r="J41" s="261" t="s">
        <v>58</v>
      </c>
      <c r="K41" s="261" t="s">
        <v>124</v>
      </c>
      <c r="L41" s="261" t="s">
        <v>124</v>
      </c>
    </row>
    <row r="42" spans="1:12" ht="16.5" thickBot="1" x14ac:dyDescent="0.25">
      <c r="A42" s="285" t="s">
        <v>418</v>
      </c>
      <c r="B42" s="272">
        <v>951</v>
      </c>
      <c r="C42" s="274" t="s">
        <v>338</v>
      </c>
      <c r="D42" s="274">
        <v>12</v>
      </c>
      <c r="E42" s="272"/>
      <c r="F42" s="272"/>
      <c r="G42" s="265">
        <f t="shared" si="8"/>
        <v>40</v>
      </c>
      <c r="H42" s="265">
        <f t="shared" si="8"/>
        <v>40</v>
      </c>
      <c r="I42" s="265">
        <f t="shared" si="8"/>
        <v>40</v>
      </c>
      <c r="J42" s="261" t="s">
        <v>58</v>
      </c>
      <c r="K42" s="261" t="s">
        <v>124</v>
      </c>
      <c r="L42" s="261" t="s">
        <v>124</v>
      </c>
    </row>
    <row r="43" spans="1:12" ht="79.5" thickBot="1" x14ac:dyDescent="0.25">
      <c r="A43" s="98" t="s">
        <v>385</v>
      </c>
      <c r="B43" s="272">
        <v>951</v>
      </c>
      <c r="C43" s="274" t="s">
        <v>338</v>
      </c>
      <c r="D43" s="274">
        <v>12</v>
      </c>
      <c r="E43" s="272" t="s">
        <v>386</v>
      </c>
      <c r="F43" s="272">
        <v>240</v>
      </c>
      <c r="G43" s="215">
        <v>40</v>
      </c>
      <c r="H43" s="215">
        <v>40</v>
      </c>
      <c r="I43" s="215">
        <v>40</v>
      </c>
      <c r="J43" s="272" t="s">
        <v>58</v>
      </c>
      <c r="K43" s="272" t="s">
        <v>124</v>
      </c>
      <c r="L43" s="272" t="s">
        <v>124</v>
      </c>
    </row>
    <row r="44" spans="1:12" ht="16.5" thickBot="1" x14ac:dyDescent="0.25">
      <c r="A44" s="260" t="s">
        <v>420</v>
      </c>
      <c r="B44" s="261">
        <v>951</v>
      </c>
      <c r="C44" s="262" t="s">
        <v>421</v>
      </c>
      <c r="D44" s="262"/>
      <c r="E44" s="272"/>
      <c r="F44" s="286"/>
      <c r="G44" s="263">
        <f t="shared" ref="G44:I44" si="9">G45+G47</f>
        <v>2337.0199999999995</v>
      </c>
      <c r="H44" s="263">
        <f t="shared" si="9"/>
        <v>1313.5</v>
      </c>
      <c r="I44" s="263">
        <f t="shared" si="9"/>
        <v>1313.5</v>
      </c>
      <c r="J44" s="261" t="s">
        <v>422</v>
      </c>
      <c r="K44" s="261" t="s">
        <v>423</v>
      </c>
      <c r="L44" s="261" t="s">
        <v>424</v>
      </c>
    </row>
    <row r="45" spans="1:12" ht="16.5" thickBot="1" x14ac:dyDescent="0.25">
      <c r="A45" s="264" t="s">
        <v>425</v>
      </c>
      <c r="B45" s="261">
        <v>951</v>
      </c>
      <c r="C45" s="262" t="s">
        <v>421</v>
      </c>
      <c r="D45" s="262" t="s">
        <v>405</v>
      </c>
      <c r="E45" s="261"/>
      <c r="F45" s="261"/>
      <c r="G45" s="265">
        <f t="shared" ref="G45:I45" si="10">G46</f>
        <v>300</v>
      </c>
      <c r="H45" s="265">
        <f t="shared" si="10"/>
        <v>300</v>
      </c>
      <c r="I45" s="265">
        <f t="shared" si="10"/>
        <v>300</v>
      </c>
      <c r="J45" s="261" t="s">
        <v>426</v>
      </c>
      <c r="K45" s="261" t="s">
        <v>427</v>
      </c>
      <c r="L45" s="261" t="s">
        <v>428</v>
      </c>
    </row>
    <row r="46" spans="1:12" ht="95.25" thickBot="1" x14ac:dyDescent="0.25">
      <c r="A46" s="98" t="s">
        <v>522</v>
      </c>
      <c r="B46" s="272">
        <v>951</v>
      </c>
      <c r="C46" s="274" t="s">
        <v>421</v>
      </c>
      <c r="D46" s="274" t="s">
        <v>405</v>
      </c>
      <c r="E46" s="272" t="s">
        <v>430</v>
      </c>
      <c r="F46" s="272">
        <v>240</v>
      </c>
      <c r="G46" s="275">
        <v>300</v>
      </c>
      <c r="H46" s="275">
        <v>300</v>
      </c>
      <c r="I46" s="275">
        <v>300</v>
      </c>
      <c r="J46" s="272" t="s">
        <v>426</v>
      </c>
      <c r="K46" s="272" t="s">
        <v>427</v>
      </c>
      <c r="L46" s="272" t="s">
        <v>428</v>
      </c>
    </row>
    <row r="47" spans="1:12" ht="16.5" thickBot="1" x14ac:dyDescent="0.25">
      <c r="A47" s="260" t="s">
        <v>431</v>
      </c>
      <c r="B47" s="261">
        <v>951</v>
      </c>
      <c r="C47" s="262" t="s">
        <v>421</v>
      </c>
      <c r="D47" s="262" t="s">
        <v>329</v>
      </c>
      <c r="E47" s="261"/>
      <c r="F47" s="261"/>
      <c r="G47" s="265">
        <f>SUM(G48:G55)</f>
        <v>2037.0199999999998</v>
      </c>
      <c r="H47" s="265">
        <f t="shared" ref="H47:I47" si="11">SUM(H48:H55)</f>
        <v>1013.5</v>
      </c>
      <c r="I47" s="265">
        <f t="shared" si="11"/>
        <v>1013.5</v>
      </c>
      <c r="J47" s="261" t="s">
        <v>432</v>
      </c>
      <c r="K47" s="261" t="s">
        <v>433</v>
      </c>
      <c r="L47" s="261" t="s">
        <v>434</v>
      </c>
    </row>
    <row r="48" spans="1:12" ht="79.5" thickBot="1" x14ac:dyDescent="0.25">
      <c r="A48" s="273" t="s">
        <v>435</v>
      </c>
      <c r="B48" s="272">
        <v>951</v>
      </c>
      <c r="C48" s="274" t="s">
        <v>421</v>
      </c>
      <c r="D48" s="274" t="s">
        <v>329</v>
      </c>
      <c r="E48" s="272" t="s">
        <v>436</v>
      </c>
      <c r="F48" s="272">
        <v>240</v>
      </c>
      <c r="G48" s="275">
        <v>1062.8</v>
      </c>
      <c r="H48" s="275">
        <v>300</v>
      </c>
      <c r="I48" s="275">
        <v>300</v>
      </c>
      <c r="J48" s="272" t="s">
        <v>437</v>
      </c>
      <c r="K48" s="272">
        <v>0</v>
      </c>
      <c r="L48" s="272">
        <v>0</v>
      </c>
    </row>
    <row r="49" spans="1:12" ht="101.25" customHeight="1" x14ac:dyDescent="0.2">
      <c r="A49" s="132" t="s">
        <v>523</v>
      </c>
      <c r="B49" s="133">
        <v>951</v>
      </c>
      <c r="C49" s="267" t="s">
        <v>421</v>
      </c>
      <c r="D49" s="267" t="s">
        <v>329</v>
      </c>
      <c r="E49" s="133" t="s">
        <v>439</v>
      </c>
      <c r="F49" s="133">
        <v>240</v>
      </c>
      <c r="G49" s="268">
        <v>157.5</v>
      </c>
      <c r="H49" s="268">
        <v>157.5</v>
      </c>
      <c r="I49" s="268">
        <v>157.5</v>
      </c>
      <c r="J49" s="133" t="s">
        <v>440</v>
      </c>
      <c r="K49" s="133" t="s">
        <v>441</v>
      </c>
      <c r="L49" s="278"/>
    </row>
    <row r="50" spans="1:12" ht="95.25" thickBot="1" x14ac:dyDescent="0.25">
      <c r="A50" s="269" t="s">
        <v>524</v>
      </c>
      <c r="B50" s="270">
        <v>951</v>
      </c>
      <c r="C50" s="271" t="s">
        <v>421</v>
      </c>
      <c r="D50" s="271" t="s">
        <v>329</v>
      </c>
      <c r="E50" s="270" t="s">
        <v>443</v>
      </c>
      <c r="F50" s="270">
        <v>240</v>
      </c>
      <c r="G50" s="275">
        <v>281.89999999999998</v>
      </c>
      <c r="H50" s="275">
        <v>260</v>
      </c>
      <c r="I50" s="275">
        <v>260</v>
      </c>
      <c r="J50" s="272" t="s">
        <v>444</v>
      </c>
      <c r="K50" s="272" t="s">
        <v>445</v>
      </c>
      <c r="L50" s="272" t="s">
        <v>446</v>
      </c>
    </row>
    <row r="51" spans="1:12" ht="95.25" thickBot="1" x14ac:dyDescent="0.25">
      <c r="A51" s="98" t="s">
        <v>447</v>
      </c>
      <c r="B51" s="272">
        <v>951</v>
      </c>
      <c r="C51" s="274" t="s">
        <v>421</v>
      </c>
      <c r="D51" s="274" t="s">
        <v>329</v>
      </c>
      <c r="E51" s="272" t="s">
        <v>448</v>
      </c>
      <c r="F51" s="272">
        <v>240</v>
      </c>
      <c r="G51" s="275">
        <v>438.82</v>
      </c>
      <c r="H51" s="275">
        <v>200</v>
      </c>
      <c r="I51" s="275">
        <v>200</v>
      </c>
      <c r="J51" s="272" t="s">
        <v>449</v>
      </c>
      <c r="K51" s="272" t="s">
        <v>450</v>
      </c>
      <c r="L51" s="272" t="s">
        <v>451</v>
      </c>
    </row>
    <row r="52" spans="1:12" ht="95.25" thickBot="1" x14ac:dyDescent="0.25">
      <c r="A52" s="273" t="s">
        <v>525</v>
      </c>
      <c r="B52" s="272">
        <v>951</v>
      </c>
      <c r="C52" s="274" t="s">
        <v>421</v>
      </c>
      <c r="D52" s="274" t="s">
        <v>329</v>
      </c>
      <c r="E52" s="272" t="s">
        <v>453</v>
      </c>
      <c r="F52" s="272">
        <v>240</v>
      </c>
      <c r="G52" s="275">
        <v>40</v>
      </c>
      <c r="H52" s="275">
        <v>40</v>
      </c>
      <c r="I52" s="275">
        <v>40</v>
      </c>
      <c r="J52" s="272" t="s">
        <v>58</v>
      </c>
      <c r="K52" s="272">
        <v>0</v>
      </c>
      <c r="L52" s="272">
        <v>0</v>
      </c>
    </row>
    <row r="53" spans="1:12" ht="95.25" thickBot="1" x14ac:dyDescent="0.25">
      <c r="A53" s="266" t="s">
        <v>454</v>
      </c>
      <c r="B53" s="278">
        <v>951</v>
      </c>
      <c r="C53" s="277" t="s">
        <v>421</v>
      </c>
      <c r="D53" s="277" t="s">
        <v>329</v>
      </c>
      <c r="E53" s="278" t="s">
        <v>455</v>
      </c>
      <c r="F53" s="278">
        <v>240</v>
      </c>
      <c r="G53" s="287">
        <v>30</v>
      </c>
      <c r="H53" s="287">
        <v>30</v>
      </c>
      <c r="I53" s="287">
        <v>30</v>
      </c>
      <c r="J53" s="278"/>
      <c r="K53" s="278"/>
      <c r="L53" s="278"/>
    </row>
    <row r="54" spans="1:12" ht="103.5" customHeight="1" x14ac:dyDescent="0.2">
      <c r="A54" s="132" t="s">
        <v>456</v>
      </c>
      <c r="B54" s="133">
        <v>951</v>
      </c>
      <c r="C54" s="267" t="s">
        <v>421</v>
      </c>
      <c r="D54" s="267" t="s">
        <v>329</v>
      </c>
      <c r="E54" s="133" t="s">
        <v>457</v>
      </c>
      <c r="F54" s="133">
        <v>540</v>
      </c>
      <c r="G54" s="268">
        <v>1</v>
      </c>
      <c r="H54" s="268">
        <v>1</v>
      </c>
      <c r="I54" s="268">
        <v>1</v>
      </c>
      <c r="J54" s="133" t="s">
        <v>377</v>
      </c>
      <c r="K54" s="133" t="s">
        <v>377</v>
      </c>
      <c r="L54" s="278"/>
    </row>
    <row r="55" spans="1:12" ht="95.25" thickBot="1" x14ac:dyDescent="0.25">
      <c r="A55" s="280" t="s">
        <v>458</v>
      </c>
      <c r="B55" s="270">
        <v>951</v>
      </c>
      <c r="C55" s="271" t="s">
        <v>421</v>
      </c>
      <c r="D55" s="271" t="s">
        <v>329</v>
      </c>
      <c r="E55" s="270" t="s">
        <v>459</v>
      </c>
      <c r="F55" s="270">
        <v>240</v>
      </c>
      <c r="G55" s="275">
        <v>25</v>
      </c>
      <c r="H55" s="275">
        <v>25</v>
      </c>
      <c r="I55" s="275">
        <v>25</v>
      </c>
      <c r="J55" s="272" t="s">
        <v>460</v>
      </c>
      <c r="K55" s="272" t="s">
        <v>380</v>
      </c>
      <c r="L55" s="272" t="s">
        <v>380</v>
      </c>
    </row>
    <row r="56" spans="1:12" ht="16.5" thickBot="1" x14ac:dyDescent="0.25">
      <c r="A56" s="264" t="s">
        <v>526</v>
      </c>
      <c r="B56" s="261">
        <v>951</v>
      </c>
      <c r="C56" s="262" t="s">
        <v>462</v>
      </c>
      <c r="D56" s="262"/>
      <c r="E56" s="261"/>
      <c r="F56" s="261"/>
      <c r="G56" s="265">
        <f t="shared" ref="G56:L57" si="12">G57</f>
        <v>26.4</v>
      </c>
      <c r="H56" s="265">
        <f t="shared" si="12"/>
        <v>26.4</v>
      </c>
      <c r="I56" s="265">
        <f t="shared" si="12"/>
        <v>26.4</v>
      </c>
      <c r="J56" s="265" t="str">
        <f t="shared" si="12"/>
        <v>26,4</v>
      </c>
      <c r="K56" s="265" t="str">
        <f t="shared" si="12"/>
        <v>26,4</v>
      </c>
      <c r="L56" s="265" t="str">
        <f t="shared" si="12"/>
        <v>26,4</v>
      </c>
    </row>
    <row r="57" spans="1:12" ht="16.5" thickBot="1" x14ac:dyDescent="0.25">
      <c r="A57" s="98" t="s">
        <v>464</v>
      </c>
      <c r="B57" s="261">
        <v>951</v>
      </c>
      <c r="C57" s="262" t="s">
        <v>462</v>
      </c>
      <c r="D57" s="262" t="s">
        <v>405</v>
      </c>
      <c r="E57" s="261"/>
      <c r="F57" s="261"/>
      <c r="G57" s="265">
        <f t="shared" si="12"/>
        <v>26.4</v>
      </c>
      <c r="H57" s="265">
        <f t="shared" si="12"/>
        <v>26.4</v>
      </c>
      <c r="I57" s="265">
        <f t="shared" si="12"/>
        <v>26.4</v>
      </c>
      <c r="J57" s="265" t="str">
        <f t="shared" si="12"/>
        <v>26,4</v>
      </c>
      <c r="K57" s="265" t="str">
        <f t="shared" si="12"/>
        <v>26,4</v>
      </c>
      <c r="L57" s="265" t="str">
        <f t="shared" si="12"/>
        <v>26,4</v>
      </c>
    </row>
    <row r="58" spans="1:12" ht="79.5" thickBot="1" x14ac:dyDescent="0.25">
      <c r="A58" s="98" t="s">
        <v>465</v>
      </c>
      <c r="B58" s="272">
        <v>951</v>
      </c>
      <c r="C58" s="274" t="s">
        <v>462</v>
      </c>
      <c r="D58" s="274" t="s">
        <v>405</v>
      </c>
      <c r="E58" s="272" t="s">
        <v>466</v>
      </c>
      <c r="F58" s="272">
        <v>240</v>
      </c>
      <c r="G58" s="275">
        <v>26.4</v>
      </c>
      <c r="H58" s="275">
        <v>26.4</v>
      </c>
      <c r="I58" s="275">
        <v>26.4</v>
      </c>
      <c r="J58" s="272" t="s">
        <v>463</v>
      </c>
      <c r="K58" s="272" t="s">
        <v>463</v>
      </c>
      <c r="L58" s="272" t="s">
        <v>463</v>
      </c>
    </row>
    <row r="59" spans="1:12" ht="16.5" thickBot="1" x14ac:dyDescent="0.25">
      <c r="A59" s="288" t="s">
        <v>467</v>
      </c>
      <c r="B59" s="261">
        <v>951</v>
      </c>
      <c r="C59" s="262" t="s">
        <v>362</v>
      </c>
      <c r="D59" s="262"/>
      <c r="E59" s="261"/>
      <c r="F59" s="261"/>
      <c r="G59" s="265">
        <f t="shared" ref="G59:I60" si="13">G60</f>
        <v>15</v>
      </c>
      <c r="H59" s="265">
        <f t="shared" si="13"/>
        <v>15</v>
      </c>
      <c r="I59" s="265">
        <f t="shared" si="13"/>
        <v>15</v>
      </c>
      <c r="J59" s="261" t="s">
        <v>356</v>
      </c>
      <c r="K59" s="261" t="s">
        <v>380</v>
      </c>
      <c r="L59" s="261" t="s">
        <v>380</v>
      </c>
    </row>
    <row r="60" spans="1:12" ht="16.5" thickBot="1" x14ac:dyDescent="0.25">
      <c r="A60" s="273" t="s">
        <v>468</v>
      </c>
      <c r="B60" s="272">
        <v>951</v>
      </c>
      <c r="C60" s="274" t="s">
        <v>362</v>
      </c>
      <c r="D60" s="274" t="s">
        <v>421</v>
      </c>
      <c r="E60" s="272"/>
      <c r="F60" s="272"/>
      <c r="G60" s="283">
        <f t="shared" si="13"/>
        <v>15</v>
      </c>
      <c r="H60" s="283">
        <f t="shared" si="13"/>
        <v>15</v>
      </c>
      <c r="I60" s="283">
        <f t="shared" si="13"/>
        <v>15</v>
      </c>
      <c r="J60" s="272" t="s">
        <v>356</v>
      </c>
      <c r="K60" s="272" t="s">
        <v>380</v>
      </c>
      <c r="L60" s="272" t="s">
        <v>380</v>
      </c>
    </row>
    <row r="61" spans="1:12" ht="95.25" thickBot="1" x14ac:dyDescent="0.25">
      <c r="A61" s="98" t="s">
        <v>469</v>
      </c>
      <c r="B61" s="272">
        <v>951</v>
      </c>
      <c r="C61" s="274" t="s">
        <v>362</v>
      </c>
      <c r="D61" s="274" t="s">
        <v>421</v>
      </c>
      <c r="E61" s="272" t="s">
        <v>470</v>
      </c>
      <c r="F61" s="272">
        <v>240</v>
      </c>
      <c r="G61" s="275">
        <v>15</v>
      </c>
      <c r="H61" s="275">
        <v>15</v>
      </c>
      <c r="I61" s="275">
        <v>15</v>
      </c>
      <c r="J61" s="272" t="s">
        <v>356</v>
      </c>
      <c r="K61" s="272" t="s">
        <v>380</v>
      </c>
      <c r="L61" s="272" t="s">
        <v>380</v>
      </c>
    </row>
    <row r="62" spans="1:12" ht="16.5" thickBot="1" x14ac:dyDescent="0.25">
      <c r="A62" s="260" t="s">
        <v>527</v>
      </c>
      <c r="B62" s="261">
        <v>951</v>
      </c>
      <c r="C62" s="262" t="s">
        <v>472</v>
      </c>
      <c r="D62" s="262"/>
      <c r="E62" s="261"/>
      <c r="F62" s="261"/>
      <c r="G62" s="265">
        <f t="shared" ref="G62:I62" si="14">G63</f>
        <v>4750</v>
      </c>
      <c r="H62" s="265">
        <f t="shared" si="14"/>
        <v>4125.0200000000004</v>
      </c>
      <c r="I62" s="265">
        <f t="shared" si="14"/>
        <v>4237.62</v>
      </c>
      <c r="J62" s="261" t="s">
        <v>473</v>
      </c>
      <c r="K62" s="261" t="s">
        <v>474</v>
      </c>
      <c r="L62" s="261" t="s">
        <v>475</v>
      </c>
    </row>
    <row r="63" spans="1:12" ht="16.5" thickBot="1" x14ac:dyDescent="0.25">
      <c r="A63" s="289" t="s">
        <v>476</v>
      </c>
      <c r="B63" s="272">
        <v>951</v>
      </c>
      <c r="C63" s="274" t="s">
        <v>472</v>
      </c>
      <c r="D63" s="274" t="s">
        <v>324</v>
      </c>
      <c r="E63" s="272"/>
      <c r="F63" s="272"/>
      <c r="G63" s="265">
        <f t="shared" ref="G63:I63" si="15">SUM(G64:G66)</f>
        <v>4750</v>
      </c>
      <c r="H63" s="265">
        <f t="shared" si="15"/>
        <v>4125.0200000000004</v>
      </c>
      <c r="I63" s="265">
        <f t="shared" si="15"/>
        <v>4237.62</v>
      </c>
      <c r="J63" s="261" t="s">
        <v>473</v>
      </c>
      <c r="K63" s="261" t="s">
        <v>474</v>
      </c>
      <c r="L63" s="261" t="s">
        <v>475</v>
      </c>
    </row>
    <row r="64" spans="1:12" ht="79.5" thickBot="1" x14ac:dyDescent="0.25">
      <c r="A64" s="273" t="s">
        <v>528</v>
      </c>
      <c r="B64" s="272">
        <v>951</v>
      </c>
      <c r="C64" s="274" t="s">
        <v>472</v>
      </c>
      <c r="D64" s="274" t="s">
        <v>324</v>
      </c>
      <c r="E64" s="282" t="s">
        <v>478</v>
      </c>
      <c r="F64" s="272">
        <v>240</v>
      </c>
      <c r="G64" s="275">
        <v>0</v>
      </c>
      <c r="H64" s="275">
        <v>0</v>
      </c>
      <c r="I64" s="275">
        <v>0</v>
      </c>
      <c r="J64" s="272" t="s">
        <v>124</v>
      </c>
      <c r="K64" s="272">
        <v>0</v>
      </c>
      <c r="L64" s="272">
        <v>0</v>
      </c>
    </row>
    <row r="65" spans="1:12" ht="79.5" thickBot="1" x14ac:dyDescent="0.25">
      <c r="A65" s="98" t="s">
        <v>529</v>
      </c>
      <c r="B65" s="272">
        <v>951</v>
      </c>
      <c r="C65" s="274" t="s">
        <v>472</v>
      </c>
      <c r="D65" s="274" t="s">
        <v>324</v>
      </c>
      <c r="E65" s="272" t="s">
        <v>480</v>
      </c>
      <c r="F65" s="272">
        <v>540</v>
      </c>
      <c r="G65" s="215">
        <v>4730</v>
      </c>
      <c r="H65" s="215">
        <v>4105.0200000000004</v>
      </c>
      <c r="I65" s="215">
        <v>4217.62</v>
      </c>
      <c r="J65" s="272" t="s">
        <v>481</v>
      </c>
      <c r="K65" s="272" t="s">
        <v>474</v>
      </c>
      <c r="L65" s="272" t="s">
        <v>482</v>
      </c>
    </row>
    <row r="66" spans="1:12" ht="79.5" thickBot="1" x14ac:dyDescent="0.25">
      <c r="A66" s="273" t="s">
        <v>530</v>
      </c>
      <c r="B66" s="272">
        <v>951</v>
      </c>
      <c r="C66" s="274" t="s">
        <v>472</v>
      </c>
      <c r="D66" s="274" t="s">
        <v>324</v>
      </c>
      <c r="E66" s="272" t="s">
        <v>484</v>
      </c>
      <c r="F66" s="272">
        <v>240</v>
      </c>
      <c r="G66" s="275">
        <v>20</v>
      </c>
      <c r="H66" s="275">
        <v>20</v>
      </c>
      <c r="I66" s="275">
        <v>20</v>
      </c>
      <c r="J66" s="272" t="s">
        <v>356</v>
      </c>
      <c r="K66" s="272">
        <v>0</v>
      </c>
      <c r="L66" s="272" t="s">
        <v>485</v>
      </c>
    </row>
    <row r="67" spans="1:12" ht="16.5" thickBot="1" x14ac:dyDescent="0.25">
      <c r="A67" s="260" t="s">
        <v>486</v>
      </c>
      <c r="B67" s="259">
        <v>951</v>
      </c>
      <c r="C67" s="290">
        <v>10</v>
      </c>
      <c r="D67" s="290"/>
      <c r="E67" s="259"/>
      <c r="F67" s="259"/>
      <c r="G67" s="291">
        <f t="shared" ref="G67:I68" si="16">G68</f>
        <v>205</v>
      </c>
      <c r="H67" s="291">
        <f t="shared" si="16"/>
        <v>205</v>
      </c>
      <c r="I67" s="291">
        <f t="shared" si="16"/>
        <v>205</v>
      </c>
      <c r="J67" s="259" t="s">
        <v>487</v>
      </c>
      <c r="K67" s="259" t="s">
        <v>488</v>
      </c>
      <c r="L67" s="259" t="s">
        <v>488</v>
      </c>
    </row>
    <row r="68" spans="1:12" ht="16.5" thickBot="1" x14ac:dyDescent="0.25">
      <c r="A68" s="289" t="s">
        <v>489</v>
      </c>
      <c r="B68" s="272">
        <v>951</v>
      </c>
      <c r="C68" s="274">
        <v>10</v>
      </c>
      <c r="D68" s="274" t="s">
        <v>324</v>
      </c>
      <c r="E68" s="272"/>
      <c r="F68" s="272"/>
      <c r="G68" s="265">
        <f t="shared" si="16"/>
        <v>205</v>
      </c>
      <c r="H68" s="265">
        <f t="shared" si="16"/>
        <v>205</v>
      </c>
      <c r="I68" s="265">
        <f t="shared" si="16"/>
        <v>205</v>
      </c>
      <c r="J68" s="261" t="s">
        <v>487</v>
      </c>
      <c r="K68" s="261" t="s">
        <v>488</v>
      </c>
      <c r="L68" s="261" t="s">
        <v>488</v>
      </c>
    </row>
    <row r="69" spans="1:12" ht="63.75" thickBot="1" x14ac:dyDescent="0.25">
      <c r="A69" s="273" t="s">
        <v>490</v>
      </c>
      <c r="B69" s="272">
        <v>951</v>
      </c>
      <c r="C69" s="274">
        <v>10</v>
      </c>
      <c r="D69" s="274" t="s">
        <v>324</v>
      </c>
      <c r="E69" s="272" t="s">
        <v>491</v>
      </c>
      <c r="F69" s="272">
        <v>310</v>
      </c>
      <c r="G69" s="275">
        <v>205</v>
      </c>
      <c r="H69" s="275">
        <v>205</v>
      </c>
      <c r="I69" s="275">
        <v>205</v>
      </c>
      <c r="J69" s="272" t="s">
        <v>487</v>
      </c>
      <c r="K69" s="272" t="s">
        <v>488</v>
      </c>
      <c r="L69" s="272" t="s">
        <v>488</v>
      </c>
    </row>
    <row r="70" spans="1:12" ht="16.5" thickBot="1" x14ac:dyDescent="0.25">
      <c r="A70" s="260" t="s">
        <v>492</v>
      </c>
      <c r="B70" s="261">
        <v>951</v>
      </c>
      <c r="C70" s="262">
        <v>11</v>
      </c>
      <c r="D70" s="262"/>
      <c r="E70" s="261"/>
      <c r="F70" s="261"/>
      <c r="G70" s="265">
        <f t="shared" ref="G70:I70" si="17">G71</f>
        <v>36</v>
      </c>
      <c r="H70" s="265">
        <f t="shared" si="17"/>
        <v>36</v>
      </c>
      <c r="I70" s="265">
        <f t="shared" si="17"/>
        <v>36</v>
      </c>
      <c r="J70" s="261" t="s">
        <v>493</v>
      </c>
      <c r="K70" s="261" t="s">
        <v>427</v>
      </c>
      <c r="L70" s="261" t="s">
        <v>427</v>
      </c>
    </row>
    <row r="71" spans="1:12" ht="16.5" thickBot="1" x14ac:dyDescent="0.25">
      <c r="A71" s="98" t="s">
        <v>494</v>
      </c>
      <c r="B71" s="272">
        <v>951</v>
      </c>
      <c r="C71" s="274">
        <v>11</v>
      </c>
      <c r="D71" s="274" t="s">
        <v>421</v>
      </c>
      <c r="E71" s="272"/>
      <c r="F71" s="272"/>
      <c r="G71" s="265">
        <f t="shared" ref="G71:I71" si="18">G72+G73</f>
        <v>36</v>
      </c>
      <c r="H71" s="265">
        <f t="shared" si="18"/>
        <v>36</v>
      </c>
      <c r="I71" s="265">
        <f t="shared" si="18"/>
        <v>36</v>
      </c>
      <c r="J71" s="261" t="s">
        <v>493</v>
      </c>
      <c r="K71" s="261" t="s">
        <v>427</v>
      </c>
      <c r="L71" s="261" t="s">
        <v>427</v>
      </c>
    </row>
    <row r="72" spans="1:12" ht="77.25" thickBot="1" x14ac:dyDescent="0.25">
      <c r="A72" s="292" t="s">
        <v>531</v>
      </c>
      <c r="B72" s="272">
        <v>951</v>
      </c>
      <c r="C72" s="274">
        <v>11</v>
      </c>
      <c r="D72" s="274" t="s">
        <v>421</v>
      </c>
      <c r="E72" s="272" t="s">
        <v>496</v>
      </c>
      <c r="F72" s="101">
        <v>120</v>
      </c>
      <c r="G72" s="275">
        <v>30</v>
      </c>
      <c r="H72" s="275">
        <v>30</v>
      </c>
      <c r="I72" s="275">
        <v>30</v>
      </c>
      <c r="J72" s="272" t="s">
        <v>427</v>
      </c>
      <c r="K72" s="272" t="s">
        <v>427</v>
      </c>
      <c r="L72" s="272" t="s">
        <v>427</v>
      </c>
    </row>
    <row r="73" spans="1:12" ht="95.25" thickBot="1" x14ac:dyDescent="0.25">
      <c r="A73" s="98" t="s">
        <v>497</v>
      </c>
      <c r="B73" s="272">
        <v>951</v>
      </c>
      <c r="C73" s="274">
        <v>11</v>
      </c>
      <c r="D73" s="274" t="s">
        <v>421</v>
      </c>
      <c r="E73" s="272" t="s">
        <v>496</v>
      </c>
      <c r="F73" s="272">
        <v>240</v>
      </c>
      <c r="G73" s="275">
        <v>6</v>
      </c>
      <c r="H73" s="275">
        <v>6</v>
      </c>
      <c r="I73" s="275">
        <v>6</v>
      </c>
      <c r="J73" s="272" t="s">
        <v>498</v>
      </c>
      <c r="K73" s="272" t="s">
        <v>124</v>
      </c>
      <c r="L73" s="272" t="s">
        <v>124</v>
      </c>
    </row>
    <row r="74" spans="1:12" ht="16.5" thickBot="1" x14ac:dyDescent="0.25">
      <c r="A74" s="264" t="s">
        <v>532</v>
      </c>
      <c r="B74" s="293">
        <v>952</v>
      </c>
      <c r="C74" s="294"/>
      <c r="D74" s="294"/>
      <c r="E74" s="295"/>
      <c r="F74" s="295"/>
      <c r="G74" s="265">
        <f t="shared" ref="G74:I74" si="19">G75</f>
        <v>112.3</v>
      </c>
      <c r="H74" s="265">
        <f t="shared" si="19"/>
        <v>112.3</v>
      </c>
      <c r="I74" s="265">
        <f t="shared" si="19"/>
        <v>112.3</v>
      </c>
      <c r="J74" s="261" t="s">
        <v>330</v>
      </c>
      <c r="K74" s="261" t="s">
        <v>330</v>
      </c>
      <c r="L74" s="261" t="s">
        <v>330</v>
      </c>
    </row>
    <row r="75" spans="1:12" ht="32.25" thickBot="1" x14ac:dyDescent="0.25">
      <c r="A75" s="98" t="s">
        <v>328</v>
      </c>
      <c r="B75" s="295">
        <v>952</v>
      </c>
      <c r="C75" s="294" t="s">
        <v>324</v>
      </c>
      <c r="D75" s="294" t="s">
        <v>329</v>
      </c>
      <c r="E75" s="295"/>
      <c r="F75" s="295"/>
      <c r="G75" s="265">
        <f t="shared" ref="G75:I75" si="20">SUM(G76:G78)</f>
        <v>112.3</v>
      </c>
      <c r="H75" s="265">
        <f t="shared" si="20"/>
        <v>112.3</v>
      </c>
      <c r="I75" s="265">
        <f t="shared" si="20"/>
        <v>112.3</v>
      </c>
      <c r="J75" s="261" t="s">
        <v>330</v>
      </c>
      <c r="K75" s="261" t="s">
        <v>330</v>
      </c>
      <c r="L75" s="261" t="s">
        <v>330</v>
      </c>
    </row>
    <row r="76" spans="1:12" ht="63.75" thickBot="1" x14ac:dyDescent="0.25">
      <c r="A76" s="98" t="s">
        <v>533</v>
      </c>
      <c r="B76" s="295">
        <v>952</v>
      </c>
      <c r="C76" s="294" t="s">
        <v>324</v>
      </c>
      <c r="D76" s="294" t="s">
        <v>329</v>
      </c>
      <c r="E76" s="295" t="s">
        <v>332</v>
      </c>
      <c r="F76" s="295">
        <v>120</v>
      </c>
      <c r="G76" s="275">
        <v>104.8</v>
      </c>
      <c r="H76" s="275">
        <v>104.8</v>
      </c>
      <c r="I76" s="275">
        <v>104.8</v>
      </c>
      <c r="J76" s="272" t="s">
        <v>333</v>
      </c>
      <c r="K76" s="272" t="s">
        <v>333</v>
      </c>
      <c r="L76" s="272" t="s">
        <v>333</v>
      </c>
    </row>
    <row r="77" spans="1:12" ht="63.75" thickBot="1" x14ac:dyDescent="0.25">
      <c r="A77" s="98" t="s">
        <v>334</v>
      </c>
      <c r="B77" s="295">
        <v>952</v>
      </c>
      <c r="C77" s="294" t="s">
        <v>324</v>
      </c>
      <c r="D77" s="294" t="s">
        <v>329</v>
      </c>
      <c r="E77" s="295" t="s">
        <v>335</v>
      </c>
      <c r="F77" s="295">
        <v>240</v>
      </c>
      <c r="G77" s="275">
        <v>7.5</v>
      </c>
      <c r="H77" s="275">
        <v>7.5</v>
      </c>
      <c r="I77" s="275">
        <v>7.5</v>
      </c>
      <c r="J77" s="272" t="s">
        <v>336</v>
      </c>
      <c r="K77" s="272" t="s">
        <v>336</v>
      </c>
      <c r="L77" s="272" t="s">
        <v>336</v>
      </c>
    </row>
    <row r="78" spans="1:12" ht="48" thickBot="1" x14ac:dyDescent="0.25">
      <c r="A78" s="98" t="s">
        <v>534</v>
      </c>
      <c r="B78" s="295">
        <v>952</v>
      </c>
      <c r="C78" s="294" t="s">
        <v>324</v>
      </c>
      <c r="D78" s="294" t="s">
        <v>329</v>
      </c>
      <c r="E78" s="295" t="s">
        <v>335</v>
      </c>
      <c r="F78" s="295">
        <v>850</v>
      </c>
      <c r="G78" s="275">
        <v>0</v>
      </c>
      <c r="H78" s="275">
        <v>0</v>
      </c>
      <c r="I78" s="275">
        <v>0</v>
      </c>
      <c r="J78" s="272" t="s">
        <v>535</v>
      </c>
      <c r="K78" s="272" t="s">
        <v>535</v>
      </c>
      <c r="L78" s="272" t="s">
        <v>535</v>
      </c>
    </row>
    <row r="79" spans="1:12" ht="16.5" thickBot="1" x14ac:dyDescent="0.25">
      <c r="A79" s="260" t="s">
        <v>499</v>
      </c>
      <c r="B79" s="272"/>
      <c r="C79" s="274"/>
      <c r="D79" s="274"/>
      <c r="E79" s="272"/>
      <c r="F79" s="272"/>
      <c r="G79" s="265">
        <f>G10+G74</f>
        <v>15168.599999999997</v>
      </c>
      <c r="H79" s="265">
        <f t="shared" ref="H79:I79" si="21">H10+H74</f>
        <v>12905.499999999998</v>
      </c>
      <c r="I79" s="265">
        <f t="shared" si="21"/>
        <v>13018.099999999999</v>
      </c>
      <c r="J79" s="261" t="s">
        <v>130</v>
      </c>
      <c r="K79" s="261" t="s">
        <v>131</v>
      </c>
      <c r="L79" s="261" t="s">
        <v>132</v>
      </c>
    </row>
  </sheetData>
  <mergeCells count="4">
    <mergeCell ref="A1:I1"/>
    <mergeCell ref="A6:I6"/>
    <mergeCell ref="A8:I8"/>
    <mergeCell ref="A4:I4"/>
  </mergeCells>
  <pageMargins left="0.7" right="0.7" top="0.75" bottom="0.75" header="0.3" footer="0.3"/>
  <pageSetup paperSize="9" scale="66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Прил_1</vt:lpstr>
      <vt:lpstr>Прил_2</vt:lpstr>
      <vt:lpstr>Прил_3</vt:lpstr>
      <vt:lpstr>Прил_4</vt:lpstr>
      <vt:lpstr>Прил_5</vt:lpstr>
      <vt:lpstr>Прил_6</vt:lpstr>
      <vt:lpstr>Прил_7</vt:lpstr>
      <vt:lpstr>Прил_8</vt:lpstr>
      <vt:lpstr>Прил_9</vt:lpstr>
      <vt:lpstr>Прил_10</vt:lpstr>
      <vt:lpstr>Прил_11</vt:lpstr>
      <vt:lpstr>Прил_12</vt:lpstr>
      <vt:lpstr>Прил_1!Область_печати</vt:lpstr>
      <vt:lpstr>Прил_2!Область_печати</vt:lpstr>
      <vt:lpstr>Прил_8!Область_печати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2020-12-27T12:12:50Z</cp:lastPrinted>
  <dcterms:created xsi:type="dcterms:W3CDTF">2020-12-23T08:30:01Z</dcterms:created>
  <dcterms:modified xsi:type="dcterms:W3CDTF">2020-12-27T12:32:02Z</dcterms:modified>
</cp:coreProperties>
</file>