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50" activeTab="11"/>
  </bookViews>
  <sheets>
    <sheet name="Прил_1" sheetId="1" r:id="rId1"/>
    <sheet name="Прил_2" sheetId="2" r:id="rId2"/>
    <sheet name="Прил_3 " sheetId="3" r:id="rId3"/>
    <sheet name="Прил_4" sheetId="4" r:id="rId4"/>
    <sheet name="Прил_5" sheetId="5" r:id="rId5"/>
    <sheet name="Прил_6" sheetId="6" r:id="rId6"/>
    <sheet name="Прил_7" sheetId="7" r:id="rId7"/>
    <sheet name="Прил_8" sheetId="8" r:id="rId8"/>
    <sheet name="Прил_9" sheetId="9" r:id="rId9"/>
    <sheet name="Прил_10" sheetId="10" r:id="rId10"/>
    <sheet name="Прил_11" sheetId="11" r:id="rId11"/>
    <sheet name="Прил_12" sheetId="12" r:id="rId12"/>
    <sheet name="Примечание" sheetId="13" r:id="rId13"/>
  </sheets>
  <definedNames>
    <definedName name="_xlnm.Print_Area" localSheetId="0">'Прил_1'!$A$1:$E$54</definedName>
    <definedName name="_xlnm.Print_Area" localSheetId="1">'Прил_2'!$A$1:$E$20</definedName>
    <definedName name="_xlnm.Print_Area" localSheetId="7">'Прил_8'!$A$1:$H$78</definedName>
  </definedNames>
  <calcPr fullCalcOnLoad="1"/>
</workbook>
</file>

<file path=xl/sharedStrings.xml><?xml version="1.0" encoding="utf-8"?>
<sst xmlns="http://schemas.openxmlformats.org/spreadsheetml/2006/main" count="1759" uniqueCount="665">
  <si>
    <t>ОБЪЕМ</t>
  </si>
  <si>
    <t>ПОСТУПЛЕНИЙ ДОХОДОВ БЮДЖЕТА ЛЫСОГОРСКОГО СЕЛЬСКОГО ПОСЕЛЕНИЯ</t>
  </si>
  <si>
    <t xml:space="preserve">                                                                                                                          (тыс. рублей)</t>
  </si>
  <si>
    <t>Код БК РФ</t>
  </si>
  <si>
    <t>Наименование статьи доходов </t>
  </si>
  <si>
    <t>2021 год</t>
  </si>
  <si>
    <t>2022 год</t>
  </si>
  <si>
    <t>2023 год</t>
  </si>
  <si>
    <t>1 00 00000 00 0000 000</t>
  </si>
  <si>
    <t> НАЛОГОВЫЕ И НЕНАЛОГОВЫЕ ДОХОДЫ</t>
  </si>
  <si>
    <t>5251,0</t>
  </si>
  <si>
    <t>5363,6</t>
  </si>
  <si>
    <t>5504,2</t>
  </si>
  <si>
    <t>1 01 00000 00 0000 000</t>
  </si>
  <si>
    <t> НАЛОГИ НА ПРИБЫЛЬ, ДОХОДЫ</t>
  </si>
  <si>
    <t>700,0</t>
  </si>
  <si>
    <t>741,4</t>
  </si>
  <si>
    <t>787,4</t>
  </si>
  <si>
    <t>1 01 02000 01 0000 110</t>
  </si>
  <si>
    <t> Налог на доходы физических лиц</t>
  </si>
  <si>
    <t>1 01 02010 01 0000 110</t>
  </si>
  <si>
    <t>1 05 00000 00 0000 000</t>
  </si>
  <si>
    <t>НАЛОГИ НА СОВОКУПНЫЙ ДОХОД</t>
  </si>
  <si>
    <t>298,7</t>
  </si>
  <si>
    <t>310,6</t>
  </si>
  <si>
    <t>323,1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</si>
  <si>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</si>
  <si>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</si>
  <si>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</si>
  <si>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</si>
  <si>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</si>
  <si>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4021,0</t>
  </si>
  <si>
    <t>4074,9</t>
  </si>
  <si>
    <t>4151,4</t>
  </si>
  <si>
    <t>1 06 01000 00 0000 110</t>
  </si>
  <si>
    <t>Налог на имущество физических лиц</t>
  </si>
  <si>
    <t>177,9</t>
  </si>
  <si>
    <t>231,8</t>
  </si>
  <si>
    <t>308,3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</si>
  <si>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</si>
  <si>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</si>
  <si>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</si>
  <si>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</si>
  <si>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3843,1</t>
  </si>
  <si>
    <t>1 06 06030 00 0000 110</t>
  </si>
  <si>
    <t>Земельный налог с организаций</t>
  </si>
  <si>
    <t>404,0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</si>
  <si>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</si>
  <si>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</si>
  <si>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</si>
  <si>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</si>
  <si>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3439,1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</si>
  <si>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</si>
  <si>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</si>
  <si>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</si>
  <si>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</si>
  <si>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38,5</t>
  </si>
  <si>
    <t>40,0</t>
  </si>
  <si>
    <t>41,6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</si>
  <si>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</si>
  <si>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</si>
  <si>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</si>
  <si>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</si>
  <si>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</si>
  <si>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</si>
  <si>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189,2</t>
  </si>
  <si>
    <t>193,0</t>
  </si>
  <si>
    <t>196,9</t>
  </si>
  <si>
    <t>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</si>
  <si>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</si>
  <si>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</si>
  <si>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94,8</t>
  </si>
  <si>
    <t>98,6</t>
  </si>
  <si>
    <t>102,5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</si>
  <si>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</si>
  <si>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</si>
  <si>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</si>
  <si>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</si>
  <si>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94,4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</si>
  <si>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</si>
  <si>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</si>
  <si>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1 16 00000 00 0000 000</t>
  </si>
  <si>
    <t>ШТРАФЫ, САНКЦИИ, ВОЗМЕЩЕНИЕ УЩЕРБА</t>
  </si>
  <si>
    <t>3,6</t>
  </si>
  <si>
    <t>3,7</t>
  </si>
  <si>
    <t>3,8</t>
  </si>
  <si>
    <t>1 16 02000 02 0000140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</si>
  <si>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</si>
  <si>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</si>
  <si>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2 00 00000 00 0000 000</t>
  </si>
  <si>
    <t>БЕЗВОЗМЕЗДНЫЕ ПОСТУПЛЕНИЯ</t>
  </si>
  <si>
    <t>9234,0</t>
  </si>
  <si>
    <t>4036,7</t>
  </si>
  <si>
    <t>4331,3</t>
  </si>
  <si>
    <t>2 02 00000 00 0000 000</t>
  </si>
  <si>
    <t>2 02 10000 00 0000 150</t>
  </si>
  <si>
    <t>Дотации бюджетам бюджетной системы Российской Федерации</t>
  </si>
  <si>
    <t>9030,3</t>
  </si>
  <si>
    <t>3829,2</t>
  </si>
  <si>
    <t>4111,1</t>
  </si>
  <si>
    <t>2 02 30000 00 0000 150</t>
  </si>
  <si>
    <t>Субвенции бюджетам бюджетной системы Российской Федерации</t>
  </si>
  <si>
    <t>203,7</t>
  </si>
  <si>
    <t>207,5</t>
  </si>
  <si>
    <t>220,2</t>
  </si>
  <si>
    <t>2 02 30024 00 0000150</t>
  </si>
  <si>
    <t>Субвенции местным бюджетам на выполнение передаваемых полномочий субъектов Российской Федерации</t>
  </si>
  <si>
    <t>0,2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</si>
  <si>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</si>
  <si>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</si>
  <si>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</si>
  <si>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</si>
  <si>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203,5</t>
  </si>
  <si>
    <t>207,3</t>
  </si>
  <si>
    <t>220,0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</si>
  <si>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</si>
  <si>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</si>
  <si>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</si>
  <si>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Иные межбюджетные трансферты</t>
  </si>
  <si>
    <t>0,0</t>
  </si>
  <si>
    <t>2 02 49999 00 0000 150</t>
  </si>
  <si>
    <t>Прочие межбюджетные трансферты, передаваемые бюджетам</t>
  </si>
  <si>
    <t>2 02 49999 10 0000 150</t>
  </si>
  <si>
    <t>Прочие межбюджетные трансферты, передаваемые бюджетам сельских поселений</t>
  </si>
  <si>
    <t>ВСЕГО ДОХОДОВ</t>
  </si>
  <si>
    <t>14485,0</t>
  </si>
  <si>
    <t>9400,3</t>
  </si>
  <si>
    <t>9835,5</t>
  </si>
  <si>
    <t>Приложение 1</t>
  </si>
  <si>
    <t xml:space="preserve">к решению Собрания депутатов </t>
  </si>
  <si>
    <t>Лысогорского сельского поселения</t>
  </si>
  <si>
    <t xml:space="preserve"> на  2021 год и на плановый период 2022 и 2023 годов</t>
  </si>
  <si>
    <t>2 02 16001 10 0000 150</t>
  </si>
  <si>
    <t>2 02 16001 00 0000 150</t>
  </si>
  <si>
    <t>от 24.12.2020 № 161</t>
  </si>
  <si>
    <t>Приложение 2</t>
  </si>
  <si>
    <t xml:space="preserve">Источники внутреннего финансирования дефицита бюджета поселения на 2021 год и на плановый период 2022 и 2023 годов                     </t>
  </si>
  <si>
    <t xml:space="preserve">                     </t>
  </si>
  <si>
    <r>
      <t xml:space="preserve">    </t>
    </r>
    <r>
      <rPr>
        <sz val="12"/>
        <color indexed="8"/>
        <rFont val="Times New Roman"/>
        <family val="1"/>
      </rPr>
      <t>(тыс. рублей)</t>
    </r>
  </si>
  <si>
    <t>Код</t>
  </si>
  <si>
    <t>Наименование</t>
  </si>
  <si>
    <t>01 00 00 00 00 0000 000</t>
  </si>
  <si>
    <t>Источники внутреннего финансирования дефицитов бюджетов всего,в том числе: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</si>
  <si>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</si>
  <si>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</si>
  <si>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</si>
  <si>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</si>
  <si>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01 05 02 00 00 0000 510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</si>
  <si>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</si>
  <si>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</si>
  <si>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</si>
  <si>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</si>
  <si>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поселений</t>
  </si>
  <si>
    <t>01 05 00 00 00 0000 600</t>
  </si>
  <si>
    <t>Уменьшение остатков средств бюджетов</t>
  </si>
  <si>
    <t>01 05 02 00 00 0000 610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</si>
  <si>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</si>
  <si>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</si>
  <si>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</si>
  <si>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</si>
  <si>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поселений</t>
  </si>
  <si>
    <t xml:space="preserve">к решению Собрания депутатов  </t>
  </si>
  <si>
    <t xml:space="preserve">Лысогорского сельского поселения  </t>
  </si>
  <si>
    <t>Нормативы отчислений налоговых и неналоговых доходов</t>
  </si>
  <si>
    <t xml:space="preserve">                                                                                                                                               ( в процентах)  </t>
  </si>
  <si>
    <t>Наименование дохода</t>
  </si>
  <si>
    <t>Норматив                                           в %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</si>
  <si>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</si>
  <si>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</si>
  <si>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</si>
  <si>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</si>
  <si>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</si>
  <si>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</si>
  <si>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</si>
  <si>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</si>
  <si>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r>
      <t>в  бюджет поселения на 2021 год и на плановый период 2022 и 2023 годов</t>
    </r>
    <r>
      <rPr>
        <sz val="12"/>
        <color indexed="8"/>
        <rFont val="Times New Roman"/>
        <family val="1"/>
      </rPr>
      <t xml:space="preserve">                     </t>
    </r>
  </si>
  <si>
    <t>Приложение 3</t>
  </si>
  <si>
    <t>Приложение 4</t>
  </si>
  <si>
    <t xml:space="preserve">Перечень главных администраторов доходов бюджета поселения – органов    местного </t>
  </si>
  <si>
    <t>самоуправления Лысогорского сельского поселения</t>
  </si>
  <si>
    <t xml:space="preserve">Наименование главного администратора доходов бюджета </t>
  </si>
  <si>
    <r>
      <t xml:space="preserve">  </t>
    </r>
    <r>
      <rPr>
        <sz val="12"/>
        <color indexed="8"/>
        <rFont val="Times New Roman"/>
        <family val="1"/>
      </rPr>
      <t xml:space="preserve">поселения  – органов    местного </t>
    </r>
  </si>
  <si>
    <t>доходов бюджета</t>
  </si>
  <si>
    <t xml:space="preserve"> поселения</t>
  </si>
  <si>
    <t>Администрация Лысогорского сельского поселения</t>
  </si>
  <si>
    <t>ИНН 6117010869 КПП 611701001</t>
  </si>
  <si>
    <t>1 11 05025 10 0000 120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</si>
  <si>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</si>
  <si>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1 11 08050 10 0000 120</t>
  </si>
  <si>
    <t>1 11 09045 10 0000 120</t>
  </si>
  <si>
    <t xml:space="preserve"> 1 13 01995 10 0000 130</t>
  </si>
  <si>
    <t>1 13 02995 10 0000 130</t>
  </si>
  <si>
    <t>1 14 01050 10 0000 410</t>
  </si>
  <si>
    <t>1 14 02052 10 0000 410</t>
  </si>
  <si>
    <t>1 14 02053 10 0000 410</t>
  </si>
  <si>
    <t>1 14 02052 10 0000 440</t>
  </si>
  <si>
    <t>1 14 02053 10 0000 440</t>
  </si>
  <si>
    <t>1 14 04050 10 0000 420</t>
  </si>
  <si>
    <t>1 14 06025 10 0000 430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</si>
  <si>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</si>
  <si>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</si>
  <si>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1 16 01157 01 0000 140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</si>
  <si>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</si>
  <si>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</si>
  <si>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</si>
  <si>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</si>
  <si>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1 17 01050 10 0000 180</t>
  </si>
  <si>
    <t>1 17 05050 10 0000 180</t>
  </si>
  <si>
    <t>Прочие неналоговые доходы  бюджетов сельских поселений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</si>
  <si>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</si>
  <si>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</si>
  <si>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2 02 19999 10 0000 150</t>
  </si>
  <si>
    <t>Прочие дотации бюджетам сельских поселений</t>
  </si>
  <si>
    <t>2 02 29999 10 0000 150</t>
  </si>
  <si>
    <t>Прочие субсидии бюджетам сельских поселений</t>
  </si>
  <si>
    <t>2 02 39999 10 0000 150</t>
  </si>
  <si>
    <t>Прочие субвенции бюджетам сельских поселений</t>
  </si>
  <si>
    <t>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</si>
  <si>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</si>
  <si>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</si>
  <si>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</si>
  <si>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2 02 90024 10 0000 150</t>
  </si>
  <si>
    <t>Прочие безвозмездные поступления в бюджеты сельских поселений от бюджетов субъектов Российской Федерации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</si>
  <si>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</si>
  <si>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</si>
  <si>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2 07 05030 10 0000 150</t>
  </si>
  <si>
    <t>Прочие безвозмездные поступления в бюджеты сельских поселений</t>
  </si>
  <si>
    <t>2 08 05000 10 0000 150</t>
  </si>
  <si>
    <t>Администрация Лысогорского сельского поселения
ИНН 6117010869 КПП 611701001</t>
  </si>
  <si>
    <t>главного админи-стратора</t>
  </si>
  <si>
    <t xml:space="preserve">Код бюджетной
классификации
Российской Федерации
</t>
  </si>
  <si>
    <t>Перечень главных администраторов доходов областного  бюджета – органов местного самоуправления Лысогорского сельского поселения</t>
  </si>
  <si>
    <t>Код бюджетной классификации Российской Федерации</t>
  </si>
  <si>
    <t>Наименование главного администратора доходов областного бюджета – органов местного самоуправления Лысогорского сельского поселения</t>
  </si>
  <si>
    <t>Главного администратора доходов</t>
  </si>
  <si>
    <t>Доходов местного бюджета</t>
  </si>
  <si>
    <t>Приложение 5</t>
  </si>
  <si>
    <t>Перечень главных администраторов доходов бюджета поселения– органов государственной власти  Российской Федерации и Ростовской области</t>
  </si>
  <si>
    <t>Наименование главного администратора доходов местного бюджета</t>
  </si>
  <si>
    <t>Управление Федеральной налоговой службы по Ростовской области</t>
  </si>
  <si>
    <t xml:space="preserve">Налог на доходы физических лиц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</si>
  <si>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</si>
  <si>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</si>
  <si>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</si>
  <si>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</si>
  <si>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</si>
  <si>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Налогового кодекса Российской Федерации</t>
    </r>
  </si>
  <si>
    <t xml:space="preserve">Единый сельскохозяйственный налог           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</si>
  <si>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                                    </t>
  </si>
  <si>
    <t xml:space="preserve">Иные доходы бюджета сельского поселения, администрирование которых может осуществляться главными   администраторами доходов, в пределах их компетенции                                 </t>
  </si>
  <si>
    <t xml:space="preserve">Прочие неналоговые доходы бюджетов сельских поселений                                        </t>
  </si>
  <si>
    <t>Главное управление Федеральной службы исполнения наказаний по Ростовской области</t>
  </si>
  <si>
    <t>Управление Федеральной регистрационной службы по Ростовской области</t>
  </si>
  <si>
    <t>Приложение 6</t>
  </si>
  <si>
    <t xml:space="preserve">Перечень главных администраторов источников финансирования дефицита </t>
  </si>
  <si>
    <t>бюджета Лысогорского сельского поселения</t>
  </si>
  <si>
    <t>Наименование главного администратора источников финансирования дефицита бюджета поселения</t>
  </si>
  <si>
    <t>Главного администратора</t>
  </si>
  <si>
    <t>Источников финансирования дефицита бюджета поселения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</si>
  <si>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</si>
  <si>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</si>
  <si>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8</t>
  </si>
  <si>
    <t>Распределение бюджетных ассигнований по разделам, подразделам, целевым статьям (муниципальным программам Лысогорского сельского поселения и непрограммным направлениям деятельности), группам и подгруппам видов расходов классификации расходов бюджетов на  2021 год и на плановый период 2022 и 2023 годов</t>
  </si>
  <si>
    <t>тыс.руб.</t>
  </si>
  <si>
    <t xml:space="preserve">Рз      </t>
  </si>
  <si>
    <t>ПР</t>
  </si>
  <si>
    <t>ЦСТ</t>
  </si>
  <si>
    <t>ВР</t>
  </si>
  <si>
    <t>2021год</t>
  </si>
  <si>
    <t xml:space="preserve">2022год </t>
  </si>
  <si>
    <t xml:space="preserve">2023год </t>
  </si>
  <si>
    <t>ОБЩЕГОСУДАРСТВЕННЫЕ ВОПРОСЫ</t>
  </si>
  <si>
    <t>01</t>
  </si>
  <si>
    <t>6445,6</t>
  </si>
  <si>
    <t>7068,5</t>
  </si>
  <si>
    <t>6841,2</t>
  </si>
  <si>
    <t>Функционирование  законодательных (представительных) органов государственной власти  и представительных органов муниципальных образований</t>
  </si>
  <si>
    <t>03</t>
  </si>
  <si>
    <t>109,2</t>
  </si>
  <si>
    <r>
      <t>Расходы на выплаты по оплате труда работников Собрания депутатов Лысогорского сельского поселения</t>
    </r>
    <r>
      <rPr>
        <sz val="12"/>
        <color indexed="8"/>
        <rFont val="Times New Roman"/>
        <family val="1"/>
      </rPr>
      <t xml:space="preserve"> в рамках </t>
    </r>
    <r>
      <rPr>
        <sz val="12"/>
        <color indexed="8"/>
        <rFont val="Times New Roman"/>
        <family val="1"/>
      </rPr>
      <t>иных непрограммных мероприятий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органа местного самоуправления Лысогорского сельского поселения (Расходы на выплату персоналу государственных (муниципальных) органов</t>
    </r>
  </si>
  <si>
    <t>99 9 00 00110</t>
  </si>
  <si>
    <t>101,2</t>
  </si>
  <si>
    <r>
      <t>Расходы на обеспечение функций Собрания депутатов Лысогорского сельского поселения</t>
    </r>
    <r>
      <rPr>
        <sz val="12"/>
        <color indexed="8"/>
        <rFont val="Times New Roman"/>
        <family val="1"/>
      </rPr>
      <t xml:space="preserve"> в рамках </t>
    </r>
    <r>
      <rPr>
        <sz val="12"/>
        <color indexed="8"/>
        <rFont val="Times New Roman"/>
        <family val="1"/>
      </rPr>
      <t>иных непрограммных мероприятий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органа местного самоуправления Лысогорского сельского поселения (Иные закупки товаров, работ и услуг для обеспечения государственных (муниципальных) нужд)</t>
    </r>
  </si>
  <si>
    <t>99 9 00 00190</t>
  </si>
  <si>
    <t>7,5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</si>
  <si>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</si>
  <si>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04</t>
  </si>
  <si>
    <t xml:space="preserve">5890,1 </t>
  </si>
  <si>
    <t>5934,9</t>
  </si>
  <si>
    <t>6034,9</t>
  </si>
  <si>
    <t>Мероприятия по обеспечению пожарной безопасности в рамках подпрограммы «Пожарная безопасность» муниципальной программы Лысогорского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</si>
  <si>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75 1 00 02230</t>
  </si>
  <si>
    <t>18,0</t>
  </si>
  <si>
    <r>
      <t xml:space="preserve">Расходы на выплаты по оплате труда  руководства и работников Администрации Лысогорского сельского поселения в рамках подпрограммы «Обеспечение реализации </t>
    </r>
    <r>
      <rPr>
        <sz val="12"/>
        <color indexed="8"/>
        <rFont val="Times New Roman"/>
        <family val="1"/>
      </rPr>
      <t>муниципальной программы Лысогорского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</t>
    </r>
    <r>
      <rPr>
        <sz val="12"/>
        <color indexed="8"/>
        <rFont val="Times New Roman"/>
        <family val="1"/>
      </rPr>
      <t>муниципальной программы Лысогорского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</t>
    </r>
    <r>
      <rPr>
        <sz val="12"/>
        <color indexed="8"/>
        <rFont val="Times New Roman"/>
        <family val="1"/>
      </rPr>
      <t xml:space="preserve">  (Расходы на выплату персоналу государственных(муниципальных) органов)</t>
    </r>
  </si>
  <si>
    <t>82 2 00 01030</t>
  </si>
  <si>
    <t>5041,2</t>
  </si>
  <si>
    <t>5059,1</t>
  </si>
  <si>
    <r>
      <t xml:space="preserve">Расходы на обеспечение функций Администрации Лысогорского сельского поселения в рамках подпрограммы «Обеспечение реализации </t>
    </r>
    <r>
      <rPr>
        <sz val="12"/>
        <color indexed="8"/>
        <rFont val="Times New Roman"/>
        <family val="1"/>
      </rPr>
      <t>муниципальной программы Лысогорского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</t>
    </r>
    <r>
      <rPr>
        <sz val="12"/>
        <color indexed="8"/>
        <rFont val="Times New Roman"/>
        <family val="1"/>
      </rPr>
      <t>муниципальной программы Лысогорского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</t>
    </r>
    <r>
      <rPr>
        <sz val="12"/>
        <color indexed="8"/>
        <rFont val="Times New Roman"/>
        <family val="1"/>
      </rPr>
      <t xml:space="preserve"> (Иные закупки товаров, работ и услуг для обеспечения государственных (муниципальных) нужд)</t>
    </r>
  </si>
  <si>
    <t>82 2 00 01040</t>
  </si>
  <si>
    <t>807,8</t>
  </si>
  <si>
    <t>837,6</t>
  </si>
  <si>
    <t>937,6</t>
  </si>
  <si>
    <r>
      <t>Расходы на обеспечение функций Администрации Лысогорского сельского поселения</t>
    </r>
    <r>
      <rPr>
        <sz val="12"/>
        <color indexed="8"/>
        <rFont val="Times New Roman"/>
        <family val="1"/>
      </rPr>
      <t xml:space="preserve"> в рамках подпрограммы «Обеспечение реализации муниципальной программы Лысогорского сельского поселения «Муниципальная политика» муниципальной программы Лысогорского сельского поселения «Муниципальная политика»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(Уплата налогов, сборов и иных платежей)</t>
    </r>
  </si>
  <si>
    <t>22,9</t>
  </si>
  <si>
    <t>20,0</t>
  </si>
  <si>
    <t>Расходы на мероприятия по профилактике и устранению последствий распростра-нения коронавирусной инфекции(COVID-2019) в рамках подпрограммы «Обеспе-чение реализации муниципальной программы Лысогорского сельского поселения «Муниципальная политика» муниципальной программы Лысогорского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</si>
  <si>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82 2 00 02620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</si>
  <si>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  </r>
    <r>
      <rPr>
        <sz val="12"/>
        <color indexed="8"/>
        <rFont val="Times New Roman"/>
        <family val="1"/>
      </rPr>
      <t xml:space="preserve"> (Иные закупки товаров, работ и услуг для обеспечения государственных (муниципальных) нужд)</t>
    </r>
  </si>
  <si>
    <t>89 9 00 72390</t>
  </si>
  <si>
    <t>Обеспечение проведения выборов и референдумов</t>
  </si>
  <si>
    <t>07</t>
  </si>
  <si>
    <t>581,7</t>
  </si>
  <si>
    <r>
      <t xml:space="preserve">Проведение выборов в представительные органы муниципального образование в рамках </t>
    </r>
    <r>
      <rPr>
        <sz val="12"/>
        <color indexed="8"/>
        <rFont val="Times New Roman"/>
        <family val="1"/>
      </rPr>
      <t xml:space="preserve">непрограммных расходов органа местного самоуправления Лысогорского сельского поселения </t>
    </r>
    <r>
      <rPr>
        <sz val="12"/>
        <color indexed="8"/>
        <rFont val="Times New Roman"/>
        <family val="1"/>
      </rPr>
      <t>» (Специальные расходы)</t>
    </r>
  </si>
  <si>
    <t>99 9 00 01070</t>
  </si>
  <si>
    <t>Другие  общегосударственные вопросы</t>
  </si>
  <si>
    <t>446,3</t>
  </si>
  <si>
    <t>442,7</t>
  </si>
  <si>
    <t>697,1</t>
  </si>
  <si>
    <r>
      <t>Адаптация для инвалидов и других маломобильных групп населения</t>
    </r>
    <r>
      <rPr>
        <sz val="12"/>
        <color indexed="8"/>
        <rFont val="Times New Roman"/>
        <family val="1"/>
      </rPr>
      <t xml:space="preserve"> в рамках подпрограммы  </t>
    </r>
    <r>
      <rPr>
        <sz val="12"/>
        <color indexed="8"/>
        <rFont val="Times New Roman"/>
        <family val="1"/>
      </rPr>
      <t xml:space="preserve">«Адаптация приоритетных объектов для беспрепятственного доступа и получения услуг инвалидами и другими маломобильными группами населения» </t>
    </r>
    <r>
      <rPr>
        <sz val="12"/>
        <color indexed="8"/>
        <rFont val="Times New Roman"/>
        <family val="1"/>
      </rPr>
      <t>муниципальной программы Лысогорского сельского поселения «Доступная среда»</t>
    </r>
    <r>
      <rPr>
        <sz val="12"/>
        <color indexed="8"/>
        <rFont val="Times New Roman"/>
        <family val="1"/>
      </rPr>
      <t xml:space="preserve"> (Иные закупки товаров, работ и услуг для обеспечения государственных (муниципальных) нужд)</t>
    </r>
  </si>
  <si>
    <t>71 1 00 02010</t>
  </si>
  <si>
    <r>
      <t>Организация совещаний, семинаров, « круглых столов», спортивных праздников, мероприятий по проблемам инвалидов и инвалидности</t>
    </r>
    <r>
      <rPr>
        <sz val="12"/>
        <color indexed="8"/>
        <rFont val="Times New Roman"/>
        <family val="1"/>
      </rPr>
      <t xml:space="preserve"> в рамках подпрограммы «Социальная интеграция инвалидов и других маломобильных групп населения в общество» муниципальной программы Лысогорского сельского поселения «Доступная среда»</t>
    </r>
    <r>
      <rPr>
        <sz val="12"/>
        <color indexed="8"/>
        <rFont val="Times New Roman"/>
        <family val="1"/>
      </rPr>
      <t xml:space="preserve"> (Иные закупки товаров, работ и услуг для обеспечения государственных (муниципальных) нужд)</t>
    </r>
  </si>
  <si>
    <t>3,0</t>
  </si>
  <si>
    <r>
      <t xml:space="preserve">Мероприятия по обеспечению совершенствования правового регулирования в сфере противодействия коррупции в рамках подпрограммы «Противодействие коррупции в Лысогорском сельском поселении» </t>
    </r>
    <r>
      <rPr>
        <sz val="12"/>
        <color indexed="8"/>
        <rFont val="Times New Roman"/>
        <family val="1"/>
      </rPr>
      <t xml:space="preserve">муниципальной программы Лысогорского сельского поселения «Обеспечение общественного порядка и противодействие преступности» </t>
    </r>
    <r>
      <rPr>
        <sz val="12"/>
        <color indexed="8"/>
        <rFont val="Times New Roman"/>
        <family val="1"/>
      </rPr>
      <t>(Иные закупки товаров, работ и услуг для обеспечения государственных (муниципальных) нужд)</t>
    </r>
  </si>
  <si>
    <t>74 1 00 02600</t>
  </si>
  <si>
    <t>1,0</t>
  </si>
  <si>
    <t>Противодействие злоупотреблению наркотиками и их незаконному обороту, а также формированию антинаркотического мировоззрения рамках подпрограммы  «Комплексные меры противодействия злоупотреблению наркотиками и их незаконному обороту»  муниципальной программы Лысогорского сельского поселения «Обеспечение общественного порядка и противодействие преступности»   (Иные закупки товаров, работ и услуг для обеспечения государственных (муниципальных) нужд)</t>
  </si>
  <si>
    <t>74 3 00 02150</t>
  </si>
  <si>
    <t>5,0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</si>
  <si>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«Развитие информационных технологий» муниципальной программы Лысогорского сельского поселения «Информационное общество» (Иные закупки товаров, работ и услуг для обеспечения государственных (муниципальных) нужд)</t>
  </si>
  <si>
    <t>79 1 00 02290</t>
  </si>
  <si>
    <r>
      <t xml:space="preserve">Защита информации  в </t>
    </r>
    <r>
      <rPr>
        <sz val="12"/>
        <color indexed="8"/>
        <rFont val="Times New Roman"/>
        <family val="1"/>
      </rPr>
      <t>рамках подпрограммы «Развитие информационных технологий»</t>
    </r>
    <r>
      <rPr>
        <sz val="12"/>
        <color indexed="8"/>
        <rFont val="Times New Roman"/>
        <family val="1"/>
      </rPr>
      <t xml:space="preserve"> муниципальной программы Лысогорского сельского поселения</t>
    </r>
    <r>
      <rPr>
        <sz val="12"/>
        <color indexed="8"/>
        <rFont val="Times New Roman"/>
        <family val="1"/>
      </rPr>
      <t xml:space="preserve"> «Информационное общество»</t>
    </r>
    <r>
      <rPr>
        <sz val="12"/>
        <color indexed="8"/>
        <rFont val="Times New Roman"/>
        <family val="1"/>
      </rPr>
      <t xml:space="preserve"> (Иные закупки товаров, работ и услуг для обеспечения государственных (муниципальных) нужд)</t>
    </r>
  </si>
  <si>
    <t>79 1 00 02300</t>
  </si>
  <si>
    <t>Оценка муниципального имущества, признание прав и регулирование отношений по муниципальной собственности Лысогорского сельского поселения в рамках  непрограммных расходов органа местного самоуправления Лысогорского сельского поселения (Иные закупки товаров, работ и услуг для обеспечения государственных (муниципальных) нужд)</t>
  </si>
  <si>
    <t>99 9 00 01060</t>
  </si>
  <si>
    <t>53,0</t>
  </si>
  <si>
    <t>10,0</t>
  </si>
  <si>
    <r>
      <t>Иные межбюджетные трансферты,  передаваемые  другим бюджетам бюджетной системы Российской Федерации на</t>
    </r>
    <r>
      <rPr>
        <b/>
        <sz val="12"/>
        <color indexed="8"/>
        <rFont val="Times New Roman"/>
        <family val="1"/>
      </rPr>
      <t xml:space="preserve"> о</t>
    </r>
    <r>
      <rPr>
        <sz val="12"/>
        <color indexed="8"/>
        <rFont val="Times New Roman"/>
        <family val="1"/>
      </rPr>
      <t xml:space="preserve">существление внутреннего муниципального финансового контроля в рамках непрограммных расходов органа местного самоуправления Лысогорского сельского поселения 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Times New Roman"/>
        <family val="1"/>
      </rPr>
      <t>Иные межбюджетные трансферты)</t>
    </r>
  </si>
  <si>
    <t>99 9 00 03560</t>
  </si>
  <si>
    <t>36,5</t>
  </si>
  <si>
    <t>Реализация направления расходов в рамках непрограммных расходов органа местного самоуправления Лысогорского сельского поселения (Иные закупки товаров, работ и услуг для обеспечения государственных (муниципальных) нужд)</t>
  </si>
  <si>
    <t>99 9 00 88880</t>
  </si>
  <si>
    <t>80,0</t>
  </si>
  <si>
    <t>30,0</t>
  </si>
  <si>
    <t xml:space="preserve">Реализация направления расходов в рамках непрограммных расходов органа местного самоуправления Лысогорского сельского поселения (Уплата налогов, сборов и иных платежей)  </t>
  </si>
  <si>
    <t>96,6</t>
  </si>
  <si>
    <t>33,9</t>
  </si>
  <si>
    <t>37,3</t>
  </si>
  <si>
    <r>
      <t xml:space="preserve">Условно утвержденные расходы   в рамках непрограммных расходов </t>
    </r>
    <r>
      <rPr>
        <sz val="12"/>
        <color indexed="8"/>
        <rFont val="Times New Roman"/>
        <family val="1"/>
      </rPr>
      <t>органа местного самоуправления Лысогорского сельского поселения</t>
    </r>
    <r>
      <rPr>
        <sz val="12"/>
        <color indexed="8"/>
        <rFont val="Times New Roman"/>
        <family val="1"/>
      </rPr>
      <t xml:space="preserve"> (Специальные расходы)</t>
    </r>
  </si>
  <si>
    <t>99 9 00 90110</t>
  </si>
  <si>
    <t>229,8</t>
  </si>
  <si>
    <t>480,8</t>
  </si>
  <si>
    <r>
      <t xml:space="preserve">  </t>
    </r>
    <r>
      <rPr>
        <b/>
        <sz val="14"/>
        <color indexed="8"/>
        <rFont val="Times New Roman"/>
        <family val="1"/>
      </rPr>
      <t>Национальная оборона</t>
    </r>
  </si>
  <si>
    <t>02</t>
  </si>
  <si>
    <t>Мобилизационная и вневойсковая подготовка</t>
  </si>
  <si>
    <r>
  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  </r>
    <r>
      <rPr>
        <sz val="12"/>
        <color indexed="8"/>
        <rFont val="Times New Roman"/>
        <family val="1"/>
      </rPr>
      <t>(Расходы на выплату персоналу государственных муниципальных) органов)</t>
    </r>
  </si>
  <si>
    <t>89 9 00 51180</t>
  </si>
  <si>
    <t xml:space="preserve">Национальная безопасность и правоохранительная деятельность </t>
  </si>
  <si>
    <t>4,0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</si>
  <si>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</si>
  <si>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</si>
  <si>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r>
      <t>Мероприятия по осуществлению функций по обеспечению предупреждения и ликвидации последствий чрезвычайных ситуаций на территории Лысогорского сельского поселения</t>
    </r>
    <r>
      <rPr>
        <sz val="12"/>
        <color indexed="8"/>
        <rFont val="Times New Roman"/>
        <family val="1"/>
      </rPr>
      <t xml:space="preserve"> в рамках подпрограммы «Защита  населения и территории от чрезвычайных ситуаций» муниципальной программы </t>
    </r>
    <r>
      <rPr>
        <sz val="12"/>
        <color indexed="8"/>
        <rFont val="Times New Roman"/>
        <family val="1"/>
      </rPr>
      <t>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  </r>
  </si>
  <si>
    <t>75 2 00 02240</t>
  </si>
  <si>
    <r>
      <t xml:space="preserve">Мероприятия по обеспечению безопасности людей на воде в рамках подпрограммы </t>
    </r>
    <r>
      <rPr>
        <sz val="12"/>
        <color indexed="8"/>
        <rFont val="Times New Roman"/>
        <family val="1"/>
      </rPr>
      <t>«Обеспечение безопасности людей на водных объектах»</t>
    </r>
    <r>
      <rPr>
        <sz val="12"/>
        <color indexed="8"/>
        <rFont val="Times New Roman"/>
        <family val="1"/>
      </rPr>
      <t xml:space="preserve"> муниципальной программы </t>
    </r>
    <r>
      <rPr>
        <sz val="12"/>
        <color indexed="8"/>
        <rFont val="Times New Roman"/>
        <family val="1"/>
      </rPr>
      <t>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  </r>
  </si>
  <si>
    <t>75 3 00 02250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</si>
  <si>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</si>
  <si>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</si>
  <si>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</si>
  <si>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</si>
  <si>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</si>
  <si>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2532,7</t>
  </si>
  <si>
    <t>833,9</t>
  </si>
  <si>
    <t>1243,7</t>
  </si>
  <si>
    <t>Коммунальное хозяйство</t>
  </si>
  <si>
    <t>206,0</t>
  </si>
  <si>
    <t>50,0</t>
  </si>
  <si>
    <t>150,0</t>
  </si>
  <si>
    <t>72 1 00 02060</t>
  </si>
  <si>
    <t>Благоустройство</t>
  </si>
  <si>
    <t>2326,7</t>
  </si>
  <si>
    <t>783,9</t>
  </si>
  <si>
    <t>1093,7</t>
  </si>
  <si>
    <r>
      <t xml:space="preserve">Расходы на мероприятия по формированию современной городской среды в рамках подпрограммы «Благоустройство общественных территорий Лысогорского сельского поселения» муниципальной программы «Формирование комфортной  городской среды  </t>
    </r>
    <r>
      <rPr>
        <sz val="12"/>
        <color indexed="8"/>
        <rFont val="Times New Roman"/>
        <family val="1"/>
      </rPr>
      <t>Лысогорского</t>
    </r>
    <r>
      <rPr>
        <sz val="12"/>
        <color indexed="8"/>
        <rFont val="Times New Roman"/>
        <family val="1"/>
      </rPr>
      <t xml:space="preserve">  сельского поселения Куйбышевского района Ростовской области» </t>
    </r>
    <r>
      <rPr>
        <sz val="12"/>
        <color indexed="8"/>
        <rFont val="Times New Roman"/>
        <family val="1"/>
      </rPr>
      <t>(Иные закупки товаров, работ и услуг для обеспечения государственных (муниципальных) нужд)</t>
    </r>
  </si>
  <si>
    <t>22 1 00 02590</t>
  </si>
  <si>
    <t>365,7</t>
  </si>
  <si>
    <r>
      <t>Расходы на реализацию мероприятий по содержание мест захоронения</t>
    </r>
    <r>
      <rPr>
        <sz val="12"/>
        <color indexed="8"/>
        <rFont val="Times New Roman"/>
        <family val="1"/>
      </rPr>
      <t xml:space="preserve"> в рамках подпрограммы «Содержание объектов благоустройства Лысогорского сельского поселения» муниципальной программы Лысогорского сельского поселения «Обеспечение качественными жилищно-коммунальными услугами населения Лысогорского сельского поселения»</t>
    </r>
    <r>
      <rPr>
        <sz val="12"/>
        <color indexed="8"/>
        <rFont val="Times New Roman"/>
        <family val="1"/>
      </rPr>
      <t xml:space="preserve"> (Иные закупки товаров, работ и услуг для обеспечения государственных (муниципальных) нужд)</t>
    </r>
  </si>
  <si>
    <t>72 2 00 02070</t>
  </si>
  <si>
    <t>432,0</t>
  </si>
  <si>
    <t>52,5</t>
  </si>
  <si>
    <r>
      <t xml:space="preserve">Расходы </t>
    </r>
    <r>
      <rPr>
        <sz val="12"/>
        <color indexed="8"/>
        <rFont val="Times New Roman"/>
        <family val="1"/>
      </rPr>
      <t>на реализацию мероприятий по содержанию объектов озеленения и благоустройства</t>
    </r>
    <r>
      <rPr>
        <sz val="12"/>
        <color indexed="8"/>
        <rFont val="Times New Roman"/>
        <family val="1"/>
      </rPr>
      <t xml:space="preserve"> в рамках подпрограммы «Содержание объектов благоустройства Лысогорского сельского поселения» муниципальной программы Лысогорского сельского поселения «Обеспечение качественными жилищно-коммунальными услугами населения Лысогорского сельского поселения»</t>
    </r>
    <r>
      <rPr>
        <sz val="12"/>
        <color indexed="8"/>
        <rFont val="Times New Roman"/>
        <family val="1"/>
      </rPr>
      <t xml:space="preserve"> (Иные закупки товаров, работ и услуг для обеспечения государственных (муниципальных) нужд)</t>
    </r>
  </si>
  <si>
    <t>72 2 00 02080</t>
  </si>
  <si>
    <t>617,0</t>
  </si>
  <si>
    <t>60,0</t>
  </si>
  <si>
    <t>242,3</t>
  </si>
  <si>
    <t>Расходы на реализацию мероприятий по содержанию и оплате за электроэнергию уличного освещения в рамках подпрограммы «Содержание объектов благоустройства Лысогорского сельского поселения» муниципальной программы Лысогорского сельского поселения «Обеспечение качественными жилищно-коммунальными услугами населения Лысогорского сельского поселения» (Иные закупки товаров, работ и услуг для обеспечения государственных (муниципальных) нужд)</t>
  </si>
  <si>
    <t>72 2 00 02090</t>
  </si>
  <si>
    <t>846,0</t>
  </si>
  <si>
    <t>665,4</t>
  </si>
  <si>
    <t>785,4</t>
  </si>
  <si>
    <r>
      <t xml:space="preserve">Расходы </t>
    </r>
    <r>
      <rPr>
        <sz val="12"/>
        <color indexed="8"/>
        <rFont val="Times New Roman"/>
        <family val="1"/>
      </rPr>
      <t>на реализацию прочих мероприятий благоустройству</t>
    </r>
    <r>
      <rPr>
        <sz val="12"/>
        <color indexed="8"/>
        <rFont val="Times New Roman"/>
        <family val="1"/>
      </rPr>
      <t xml:space="preserve"> в рамках подпрограммы «Содержание объектов благоустройства Лысогорского сельского поселения» муниципальной программы Лысогорского сельского поселения «Обеспечение качественными жилищно-коммунальными услугами населения Лысогорского сельского поселения»</t>
    </r>
    <r>
      <rPr>
        <sz val="12"/>
        <color indexed="8"/>
        <rFont val="Times New Roman"/>
        <family val="1"/>
      </rPr>
      <t xml:space="preserve"> (Иные закупки товаров, работ и услуг для обеспечения государственных (муниципальных) нужд)</t>
    </r>
  </si>
  <si>
    <t>72 2 00 02100</t>
  </si>
  <si>
    <t>Расходы на мероприятия по профилактике и устранению последствий распростра-нения коронавирусной инфекции(COVID-2019) в рамках подпрограммы «Содер-жание объектов благоустройства Лысогорского сельского поселения» муниципаль-ной программы Лысогорского сельского поселения «Обеспечение качественными жилищно-коммунальными услугами населения Лысогорского сельского поселе-ния» (Иные закупки товаров, работ и услуг для обеспечения государственных (му-ниципальных) нужд)</t>
  </si>
  <si>
    <t>72 2 00 02620</t>
  </si>
  <si>
    <r>
      <t xml:space="preserve">Иные межбюджетные трансферты,  передаваемые  другим бюджетам бюджетной системы Российской Федерации  на организацию ритуальных услуг </t>
    </r>
    <r>
      <rPr>
        <sz val="12"/>
        <color indexed="8"/>
        <rFont val="Times New Roman"/>
        <family val="1"/>
      </rPr>
      <t>в рамках подпрограммы «Содержание объектов благоустройства Лысогорского сельского поселения» муниципальной программы Лысогорского сельского поселения «Обеспечение качественными жилищно-коммунальными услугами населения Лысогорского сельского поселения» (</t>
    </r>
    <r>
      <rPr>
        <sz val="12"/>
        <color indexed="8"/>
        <rFont val="Times New Roman"/>
        <family val="1"/>
      </rPr>
      <t>Иные межбюджетные трансферты)</t>
    </r>
  </si>
  <si>
    <t>72 2 0003550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</si>
  <si>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эффективности» муниципальной программы Лысогорского сельского поселения «Энергоэффективность и развитие энергетики» (Иные закупки товаров, работ и услуг для обеспечения государственных (муниципальных) нужд)</t>
  </si>
  <si>
    <t>81 1 00 02360</t>
  </si>
  <si>
    <t>25,0</t>
  </si>
  <si>
    <t xml:space="preserve">ОХРАНА ОКРУЖАЮЩЕЙ СРЕДЫ </t>
  </si>
  <si>
    <t>06</t>
  </si>
  <si>
    <t>26,4</t>
  </si>
  <si>
    <t>Сбор, удаление отходов и очистка сточных вод</t>
  </si>
  <si>
    <t>Расходы на обеспечение экологической безопасности и качества окружающей среды в рамках подпрограммы «Охрана окружающей среды в Лысогорском сельском поселении» муниципальной программы Лысогорского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</si>
  <si>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77 1 00 02270</t>
  </si>
  <si>
    <t>Образование</t>
  </si>
  <si>
    <t>Профессиональная подготовка, переподготовка и  повышение квалификации</t>
  </si>
  <si>
    <r>
      <t>Развитие системы подготовки кадров для  муниципальной службы, дополнительного профессионального образования  муниципальных служащих</t>
    </r>
    <r>
      <rPr>
        <sz val="12"/>
        <color indexed="8"/>
        <rFont val="Times New Roman"/>
        <family val="1"/>
      </rPr>
      <t xml:space="preserve"> в рамках подпрограммы «Развитие муниципального управления и муниципальной службы в Лысогорском сельском поселении» </t>
    </r>
    <r>
      <rPr>
        <sz val="12"/>
        <color indexed="8"/>
        <rFont val="Times New Roman"/>
        <family val="1"/>
      </rPr>
      <t>муниципальной программы Лысогорского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</t>
    </r>
    <r>
      <rPr>
        <sz val="12"/>
        <color indexed="8"/>
        <rFont val="Times New Roman"/>
        <family val="1"/>
      </rPr>
      <t xml:space="preserve"> (Иные закупки товаров, работ и услуг для обеспечения государственных (муниципальных) нужд)</t>
    </r>
  </si>
  <si>
    <t>82 1 00 01020</t>
  </si>
  <si>
    <t xml:space="preserve">Культура,  кинематография </t>
  </si>
  <si>
    <t>08</t>
  </si>
  <si>
    <t>5020,0</t>
  </si>
  <si>
    <t>1000,0</t>
  </si>
  <si>
    <t>1240,0</t>
  </si>
  <si>
    <t>Культура</t>
  </si>
  <si>
    <r>
      <t xml:space="preserve">Субсидия на восстановление (ремонт, реставрация, благоустройство) воинских захоронений в рамках </t>
    </r>
    <r>
      <rPr>
        <sz val="12"/>
        <color indexed="8"/>
        <rFont val="Times New Roman"/>
        <family val="1"/>
      </rPr>
      <t xml:space="preserve">«Развитие народного творчества и организация досуга населения» </t>
    </r>
    <r>
      <rPr>
        <sz val="12"/>
        <color indexed="8"/>
        <rFont val="Times New Roman"/>
        <family val="1"/>
      </rPr>
      <t>муниципальной программы  Лысогорского сельского поселения «Развитие культуры »  (Иные закупки товаров, работ и услуг для обеспечения государственных (муниципальных) нужд )</t>
    </r>
  </si>
  <si>
    <t>11 1 00 S4520</t>
  </si>
  <si>
    <r>
      <t xml:space="preserve">Иные межбюджетные трансферты,  передаваемые  другим бюджетам бюджетной системы Российской Федерации,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организацию досуга и обеспечение жителей поселения услугами организаций культуры</t>
    </r>
    <r>
      <rPr>
        <sz val="12"/>
        <color indexed="8"/>
        <rFont val="Times New Roman"/>
        <family val="1"/>
      </rPr>
      <t xml:space="preserve">  в рамках подпрограммы </t>
    </r>
    <r>
      <rPr>
        <sz val="12"/>
        <color indexed="8"/>
        <rFont val="Times New Roman"/>
        <family val="1"/>
      </rPr>
      <t xml:space="preserve">«Развитие народного творчества и организация досуга населения» </t>
    </r>
    <r>
      <rPr>
        <sz val="12"/>
        <color indexed="8"/>
        <rFont val="Times New Roman"/>
        <family val="1"/>
      </rPr>
      <t>муниципальной программы  Лысогорского сельского поселения «Развитие культуры» (</t>
    </r>
    <r>
      <rPr>
        <sz val="12"/>
        <color indexed="8"/>
        <rFont val="Times New Roman"/>
        <family val="1"/>
      </rPr>
      <t>Иные межбюджетные трансферты)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</t>
    </r>
  </si>
  <si>
    <t>11 1 00 03110</t>
  </si>
  <si>
    <t>5000,0</t>
  </si>
  <si>
    <t>1200,0</t>
  </si>
  <si>
    <r>
      <t xml:space="preserve">Мероприятия по содержанию Лысогорского ДК и Новиковского СДК в  рамках в рамках подпрограммы </t>
    </r>
    <r>
      <rPr>
        <sz val="12"/>
        <color indexed="8"/>
        <rFont val="Times New Roman"/>
        <family val="1"/>
      </rPr>
      <t xml:space="preserve">«Развитие народного творчества и организация досуга населения» </t>
    </r>
    <r>
      <rPr>
        <sz val="12"/>
        <color indexed="8"/>
        <rFont val="Times New Roman"/>
        <family val="1"/>
      </rPr>
      <t xml:space="preserve">муниципальной программы  Лысогорского сельского поселения «Развитие культуры »  </t>
    </r>
    <r>
      <rPr>
        <sz val="12"/>
        <color indexed="8"/>
        <rFont val="Times New Roman"/>
        <family val="1"/>
      </rPr>
      <t>(Иные закупки товаров, работ и услуг для обеспечения государственных (муниципальных) нужд)</t>
    </r>
  </si>
  <si>
    <t>11 1 00 02480</t>
  </si>
  <si>
    <t>40,00</t>
  </si>
  <si>
    <t>Социальная политика</t>
  </si>
  <si>
    <t>136,8</t>
  </si>
  <si>
    <t>205,2</t>
  </si>
  <si>
    <t>Пенсионное обеспечение</t>
  </si>
  <si>
    <r>
      <t xml:space="preserve">Расходы на выплату пенсии </t>
    </r>
    <r>
      <rPr>
        <sz val="12"/>
        <color indexed="8"/>
        <rFont val="Times New Roman"/>
        <family val="1"/>
      </rPr>
      <t>за выслугу лет лицам, замещающим муниципальные должности и должности муниципальной службы</t>
    </r>
    <r>
      <rPr>
        <sz val="12"/>
        <color indexed="8"/>
        <rFont val="Times New Roman"/>
        <family val="1"/>
      </rPr>
      <t xml:space="preserve"> в рамках   непрограммных расходов </t>
    </r>
    <r>
      <rPr>
        <sz val="12"/>
        <color indexed="8"/>
        <rFont val="Times New Roman"/>
        <family val="1"/>
      </rPr>
      <t>органа местного самоуправления Лысогорского сельского поселения (Публичные нормативные социальные выплаты гражданам)</t>
    </r>
  </si>
  <si>
    <t>99 9 00 01090</t>
  </si>
  <si>
    <t>Физическая культура и спорт</t>
  </si>
  <si>
    <t>56,0</t>
  </si>
  <si>
    <t>Другие вопросы в области физической культуры и спорта</t>
  </si>
  <si>
    <t>Физическое воспитание,  обеспечение организации и проведения физкультурных мероприятий и спортивных мероприятий в рамках подпрограммы «Развитие физической культуры и массового спорта Лысогорского сельского поселения» муниципальной  программы Лысогорского сельского поселения «Развитие физической культуры и спорта» (Расходы на выплату персоналу государственных(муниципальных) органов)</t>
  </si>
  <si>
    <t>78 1 00 02280</t>
  </si>
  <si>
    <r>
      <t>Физическое воспитание,  обеспечение организации и проведения физкультурных мероприятий и спортивных мероприятий в рамках подпрограммы «Развитие физической культуры и массового спорта Лысогорского сельского поселения» муниципальной  программы Лысогорского сельского поселения «Развитие физической культуры и спорта»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(Иные закупки товаров, работ и услуг для обеспечения государственных (муниципальных) нужд)</t>
    </r>
  </si>
  <si>
    <t>6,0</t>
  </si>
  <si>
    <t>ВСЕГО РАСХОДОВ</t>
  </si>
  <si>
    <t>разница</t>
  </si>
  <si>
    <t>итого доходов</t>
  </si>
  <si>
    <t>Приложение 9</t>
  </si>
  <si>
    <t>Распределение бюджетных ассигнований по главным распорядителям средств в соответствии с  ведомственной структурой расходов   бюджета поселения  на  2021  год и на плановый период 2022-2023 годов</t>
  </si>
  <si>
    <t>тыс. руб.</t>
  </si>
  <si>
    <t>Гл</t>
  </si>
  <si>
    <t xml:space="preserve">2022 год </t>
  </si>
  <si>
    <t>14375,8</t>
  </si>
  <si>
    <t>9291,1</t>
  </si>
  <si>
    <t>9726,3</t>
  </si>
  <si>
    <t>6336,4</t>
  </si>
  <si>
    <t>6959,3</t>
  </si>
  <si>
    <t>6732,0</t>
  </si>
  <si>
    <t>5890,1</t>
  </si>
  <si>
    <r>
      <t>Расходы на обеспечение функций Администрации Лысогорского сельского поселения</t>
    </r>
    <r>
      <rPr>
        <sz val="12"/>
        <color indexed="8"/>
        <rFont val="Times New Roman"/>
        <family val="1"/>
      </rPr>
      <t xml:space="preserve"> в рамках подпрограммы «Обеспечение реализации муниципальной программы Лысогорского сельского поселения «Муниципальная политика» муниципальной программы Лысогорского сельского поселения «Муниципальная политика» (Уплата налогов, сборов и иных платежей)</t>
    </r>
  </si>
  <si>
    <r>
      <t xml:space="preserve">Противодействие злоупотреблению наркотиками и их незаконному обороту, а также формированию антинаркотического мировоззрения </t>
    </r>
    <r>
      <rPr>
        <sz val="12"/>
        <color indexed="8"/>
        <rFont val="Times New Roman"/>
        <family val="1"/>
      </rPr>
      <t>рамках подпрограммы</t>
    </r>
    <r>
      <rPr>
        <sz val="12"/>
        <color indexed="8"/>
        <rFont val="Times New Roman"/>
        <family val="1"/>
      </rPr>
      <t xml:space="preserve"> «Комплексные меры противодействия злоупотреблению наркотиками и их незаконному обороту»  </t>
    </r>
    <r>
      <rPr>
        <sz val="12"/>
        <color indexed="8"/>
        <rFont val="Times New Roman"/>
        <family val="1"/>
      </rPr>
      <t>муниципальной программы Лысогорского сельского поселения «Обеспечение общественного порядка и противодействие преступности»</t>
    </r>
    <r>
      <rPr>
        <sz val="12"/>
        <color indexed="8"/>
        <rFont val="Times New Roman"/>
        <family val="1"/>
      </rPr>
      <t xml:space="preserve">   (Иные закупки товаров, работ и услуг для обеспечения государственных (муниципальных) нужд)</t>
    </r>
  </si>
  <si>
    <r>
      <t>Создание и развитие информационной и телекоммуникационной инфраструктуры, защита информации, развитие систем электронного правительства</t>
    </r>
    <r>
      <rPr>
        <sz val="12"/>
        <color indexed="8"/>
        <rFont val="Times New Roman"/>
        <family val="1"/>
      </rPr>
      <t xml:space="preserve"> в рамках подпрограммы «Развитие информационных технологий»</t>
    </r>
    <r>
      <rPr>
        <sz val="12"/>
        <color indexed="8"/>
        <rFont val="Times New Roman"/>
        <family val="1"/>
      </rPr>
      <t xml:space="preserve"> муниципальной программы Лысогорского сельского поселения</t>
    </r>
    <r>
      <rPr>
        <sz val="12"/>
        <color indexed="8"/>
        <rFont val="Times New Roman"/>
        <family val="1"/>
      </rPr>
      <t xml:space="preserve"> «Информационное общество»</t>
    </r>
    <r>
      <rPr>
        <sz val="12"/>
        <color indexed="8"/>
        <rFont val="Times New Roman"/>
        <family val="1"/>
      </rPr>
      <t xml:space="preserve"> (Иные закупки товаров, работ и услуг для обеспечения государственных (муниципальных) нужд)</t>
    </r>
  </si>
  <si>
    <t>13</t>
  </si>
  <si>
    <t>166,2</t>
  </si>
  <si>
    <t>88,5</t>
  </si>
  <si>
    <t>Национальная оборона</t>
  </si>
  <si>
    <t>Национальная безопасность и правоохранительная деятельность</t>
  </si>
  <si>
    <r>
      <t xml:space="preserve">Расходы на содержание   газопроводов </t>
    </r>
    <r>
      <rPr>
        <sz val="12"/>
        <color indexed="8"/>
        <rFont val="Times New Roman"/>
        <family val="1"/>
      </rPr>
      <t xml:space="preserve">в рамках подпрограммы «Создание условий для обеспечения качественными коммунальными услугами населения Лысогорского </t>
    </r>
    <r>
      <rPr>
        <sz val="12"/>
        <color indexed="8"/>
        <rFont val="Times New Roman"/>
        <family val="1"/>
      </rPr>
      <t>сельского поселения</t>
    </r>
    <r>
      <rPr>
        <sz val="12"/>
        <color indexed="8"/>
        <rFont val="Times New Roman"/>
        <family val="1"/>
      </rPr>
      <t>» муниципальной программы Лысогорского сельского поселения «Обеспечение качественными жилищно-коммунальными услугами населения Лысогорского сельского поселения»</t>
    </r>
    <r>
      <rPr>
        <sz val="12"/>
        <color indexed="8"/>
        <rFont val="Times New Roman"/>
        <family val="1"/>
      </rPr>
      <t xml:space="preserve"> (Иные закупки товаров, работ и услуг для обеспечения государственных (муниципальных) нужд)</t>
    </r>
  </si>
  <si>
    <r>
      <t>Расходы на реализацию мероприятий по содержанию мест захоронения</t>
    </r>
    <r>
      <rPr>
        <sz val="12"/>
        <color indexed="8"/>
        <rFont val="Times New Roman"/>
        <family val="1"/>
      </rPr>
      <t xml:space="preserve"> в рамках подпрограммы «Содержание объектов благоустройства Лысогорского сельского поселения» муниципальной программы Лысогорского сельского поселения «Обеспечение качественными жилищно-коммунальными услугами населения Лысогорского сельского поселения»</t>
    </r>
    <r>
      <rPr>
        <sz val="12"/>
        <color indexed="8"/>
        <rFont val="Times New Roman"/>
        <family val="1"/>
      </rPr>
      <t xml:space="preserve"> (Иные закупки товаров, работ и услуг для обеспечения государственных (муниципальных) нужд)</t>
    </r>
  </si>
  <si>
    <r>
      <t xml:space="preserve">Расходы </t>
    </r>
    <r>
      <rPr>
        <sz val="12"/>
        <color indexed="8"/>
        <rFont val="Times New Roman"/>
        <family val="1"/>
      </rPr>
      <t>на реализацию мероприятий на содержание объектов озеленения и благоустройства</t>
    </r>
    <r>
      <rPr>
        <sz val="12"/>
        <color indexed="8"/>
        <rFont val="Times New Roman"/>
        <family val="1"/>
      </rPr>
      <t xml:space="preserve"> в рамках подпрограммы «Содержание объектов благоустройства Лысогорского сельского поселения» муниципальной программы Лысогорского сельского поселения «Обеспечение качественными жилищно-коммунальными услугами населения Лысогорского сельского поселения»</t>
    </r>
    <r>
      <rPr>
        <sz val="12"/>
        <color indexed="8"/>
        <rFont val="Times New Roman"/>
        <family val="1"/>
      </rPr>
      <t xml:space="preserve"> (Иные закупки товаров, работ и услуг для обеспечения государственных (муниципальных) нужд)</t>
    </r>
  </si>
  <si>
    <r>
      <t xml:space="preserve">Расходы </t>
    </r>
    <r>
      <rPr>
        <sz val="12"/>
        <color indexed="8"/>
        <rFont val="Times New Roman"/>
        <family val="1"/>
      </rPr>
      <t>на реализацию прочих мероприятий по благоустройству</t>
    </r>
    <r>
      <rPr>
        <sz val="12"/>
        <color indexed="8"/>
        <rFont val="Times New Roman"/>
        <family val="1"/>
      </rPr>
      <t xml:space="preserve"> в рамках подпрограммы «Содержание объектов благоустройства Лысогорского сельского поселения» муниципальной программы Лысогорского сельского поселения «Обеспечение качественными жилищно-коммунальными услугами населения Лысогорского сельского поселения»</t>
    </r>
    <r>
      <rPr>
        <sz val="12"/>
        <color indexed="8"/>
        <rFont val="Times New Roman"/>
        <family val="1"/>
      </rPr>
      <t xml:space="preserve"> (Иные закупки товаров, работ и услуг для обеспечения государственных (муниципальных) нужд)</t>
    </r>
  </si>
  <si>
    <t>Охрана окружающей среды</t>
  </si>
  <si>
    <t>Культура,  кинематография</t>
  </si>
  <si>
    <r>
      <t xml:space="preserve">Субсидия на восстановление (ремонт, реставрация, благоустройство) воинских захоронений в рамках </t>
    </r>
    <r>
      <rPr>
        <sz val="12"/>
        <color indexed="8"/>
        <rFont val="Times New Roman"/>
        <family val="1"/>
      </rPr>
      <t xml:space="preserve">«Развитие народного творчества и организация досуга населения» </t>
    </r>
    <r>
      <rPr>
        <sz val="12"/>
        <color indexed="8"/>
        <rFont val="Times New Roman"/>
        <family val="1"/>
      </rPr>
      <t>муниципальной программы  Лысогорского сельского поселения «Развитие культуры »  (Прочая закупка товаров, работ и услуг для обеспечения государственных (муниципальных) нужд )</t>
    </r>
  </si>
  <si>
    <r>
      <t xml:space="preserve">Иные межбюджетные трансферты,  передаваемые  другим бюджетам бюджетной системы Российской Федерации,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организацию досуга и обеспечение жителей поселения услугами организаций культуры</t>
    </r>
    <r>
      <rPr>
        <sz val="12"/>
        <color indexed="8"/>
        <rFont val="Times New Roman"/>
        <family val="1"/>
      </rPr>
      <t xml:space="preserve">  в рамках подпрограммы </t>
    </r>
    <r>
      <rPr>
        <sz val="12"/>
        <color indexed="8"/>
        <rFont val="Times New Roman"/>
        <family val="1"/>
      </rPr>
      <t xml:space="preserve">«Развитие народного творчества и организация досуга населения» </t>
    </r>
    <r>
      <rPr>
        <sz val="12"/>
        <color indexed="8"/>
        <rFont val="Times New Roman"/>
        <family val="1"/>
      </rPr>
      <t>муниципальной программы  Лысогорского сельского поселения «Развитие культуры » (</t>
    </r>
    <r>
      <rPr>
        <sz val="12"/>
        <color indexed="8"/>
        <rFont val="Times New Roman"/>
        <family val="1"/>
      </rPr>
      <t>Иные межбюджетные трансферты)</t>
    </r>
  </si>
  <si>
    <r>
      <t xml:space="preserve">Мероприятия по содержанию Лысогорского ДК и Новиковского СДК в  рамках в рамках подпрограммы </t>
    </r>
    <r>
      <rPr>
        <sz val="12"/>
        <color indexed="8"/>
        <rFont val="Times New Roman"/>
        <family val="1"/>
      </rPr>
      <t xml:space="preserve">«Развитие народного творчества и организация досуга населения» </t>
    </r>
    <r>
      <rPr>
        <sz val="12"/>
        <color indexed="8"/>
        <rFont val="Times New Roman"/>
        <family val="1"/>
      </rPr>
      <t>муниципальной программы  Лысогорского сельского поселения «Развитие культуры »  (Прочая закупка товаров, работ и услуг для обеспечения государственных (муниципальных) нужд )</t>
    </r>
  </si>
  <si>
    <r>
      <t xml:space="preserve">Физическое воспитание,  обеспечение организации и проведения физкультурных мероприятий и спортивных мероприятий в рамках подпрограммы «Развитие физической культуры и массового спорта Лысогорского сельского поселения» муниципальной  программы Лысогорского сельского поселения «Развитие физической культуры и спорта» </t>
    </r>
    <r>
      <rPr>
        <sz val="12"/>
        <color indexed="8"/>
        <rFont val="Times New Roman"/>
        <family val="1"/>
      </rPr>
      <t>(Расходы на выплату персоналу государственных(муниципальных) органов)</t>
    </r>
  </si>
  <si>
    <t>СОБРАНИЕ ДЕПУТАТОВ ЛЫСОГОРСКОГО СЕЛЬСКОГО ПОСЕЛЕНИЯ</t>
  </si>
  <si>
    <r>
      <t>Расходы на выплаты по оплате труда работников Собрания депутатов Лысогорского сельского поселения</t>
    </r>
    <r>
      <rPr>
        <sz val="12"/>
        <color indexed="8"/>
        <rFont val="Times New Roman"/>
        <family val="1"/>
      </rPr>
      <t xml:space="preserve"> в рамках </t>
    </r>
    <r>
      <rPr>
        <sz val="12"/>
        <color indexed="8"/>
        <rFont val="Times New Roman"/>
        <family val="1"/>
      </rPr>
      <t>иных непрограммных мероприятий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органа местного самоуправления Лысогорского сельского поселения (Расходы на выплату персоналу государственных (муниципальных) органов)</t>
    </r>
  </si>
  <si>
    <r>
      <t>Расходы на обеспечение функций Собрания депутатов Лысогорского сельского поселения</t>
    </r>
    <r>
      <rPr>
        <sz val="12"/>
        <color indexed="8"/>
        <rFont val="Times New Roman"/>
        <family val="1"/>
      </rPr>
      <t xml:space="preserve"> в рамках </t>
    </r>
    <r>
      <rPr>
        <sz val="12"/>
        <color indexed="8"/>
        <rFont val="Times New Roman"/>
        <family val="1"/>
      </rPr>
      <t>иных непрограммных мероприятий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органа местного самоуправления Лысогорского сельского поселения (Уплата налогов, сборов и иных платежей)</t>
    </r>
  </si>
  <si>
    <t>0,5</t>
  </si>
  <si>
    <t xml:space="preserve">Лысогорского сельского поселения </t>
  </si>
  <si>
    <t>Распределение бюджетных ассигнований по целевым статьям (муниципальным программам Лысогорского сельского поселения и непрограммным направлениям деятельности), группам и подгруппам видов расходов, разделам, подразделам классификации  расходов бюджетов на  2021  год и на плановый период 2022-2023 годов</t>
  </si>
  <si>
    <t>ЦСР</t>
  </si>
  <si>
    <t>Рз</t>
  </si>
  <si>
    <t>Муниципальная программа Лысогорского сельского поселения «Доступная среда»</t>
  </si>
  <si>
    <t>71 0 00 00000</t>
  </si>
  <si>
    <r>
      <t xml:space="preserve">Подпрограмма  </t>
    </r>
    <r>
      <rPr>
        <b/>
        <sz val="12"/>
        <color indexed="8"/>
        <rFont val="Times New Roman"/>
        <family val="1"/>
      </rPr>
      <t>«Адаптация приоритетных объектов для беспрепятственного доступа и получения услуг инвалидами и другими маломобильными группами населения»</t>
    </r>
  </si>
  <si>
    <t>71 1 00 00000</t>
  </si>
  <si>
    <r>
      <t>Адаптация для инвалидов и других маломобильных групп населения</t>
    </r>
    <r>
      <rPr>
        <sz val="12"/>
        <color indexed="8"/>
        <rFont val="Times New Roman"/>
        <family val="1"/>
      </rPr>
      <t xml:space="preserve"> в рамках подпрограммы  </t>
    </r>
    <r>
      <rPr>
        <sz val="12"/>
        <color indexed="8"/>
        <rFont val="Times New Roman"/>
        <family val="1"/>
      </rPr>
      <t xml:space="preserve">«Адаптация приоритетных объектов для беспрепятственного доступа и получения услуг инвалидами и другими маломобильными группами населения» </t>
    </r>
    <r>
      <rPr>
        <sz val="12"/>
        <color indexed="8"/>
        <rFont val="Times New Roman"/>
        <family val="1"/>
      </rPr>
      <t xml:space="preserve">муниципальной программы Лысогорского сельского поселения «Доступная среда» </t>
    </r>
    <r>
      <rPr>
        <sz val="12"/>
        <color indexed="8"/>
        <rFont val="Times New Roman"/>
        <family val="1"/>
      </rPr>
      <t>(Иные закупки товаров, работ и услуг для обеспечения государственных (муниципальных) нужд)</t>
    </r>
  </si>
  <si>
    <t>Подпрограмма «Социальная интеграция инвалидов и других маломобильных групп населения в общество»</t>
  </si>
  <si>
    <t>71 2 00 00000</t>
  </si>
  <si>
    <t>Организация совещаний, семинаров, « круглых столов», спортивных праздников, мероприятий по проблемам инвалидов и инвалидности в рамках подпрограммы «Социальная интеграция инвалидов и других маломобильных групп населения в общество» муниципальной программы Лысогорского сельского поселения «Доступная среда» (Иные закупки товаров, работ и услуг для обеспечения государственных (муниципальных) нужд)</t>
  </si>
  <si>
    <t>Муниципальная программа Лысогорского сельского поселения « Обеспечение качественными жилищно-коммунальными услугами населения Лысогорского сельского поселения»</t>
  </si>
  <si>
    <t>72 0 00  00000</t>
  </si>
  <si>
    <t>2142,0</t>
  </si>
  <si>
    <t>828,9</t>
  </si>
  <si>
    <t>1238,7</t>
  </si>
  <si>
    <t>Подпрограмма «Содержание объектов коммунального хозяйства Лысогорского сельского поселения»</t>
  </si>
  <si>
    <t>72 1 00 00000</t>
  </si>
  <si>
    <r>
      <t xml:space="preserve">Расходы на содержание   газопроводов </t>
    </r>
    <r>
      <rPr>
        <sz val="12"/>
        <color indexed="8"/>
        <rFont val="Times New Roman"/>
        <family val="1"/>
      </rPr>
      <t xml:space="preserve">в рамках подпрограммы «Создание условий для обеспечение качественными коммунальными услугами населения Лысогорского </t>
    </r>
    <r>
      <rPr>
        <sz val="12"/>
        <color indexed="8"/>
        <rFont val="Times New Roman"/>
        <family val="1"/>
      </rPr>
      <t>сельского поселения</t>
    </r>
    <r>
      <rPr>
        <sz val="12"/>
        <color indexed="8"/>
        <rFont val="Times New Roman"/>
        <family val="1"/>
      </rPr>
      <t>» муниципальной программы Лысогорского сельского поселения «Обеспечение качественными жилищно-коммунальными услугами населения Лысогорского сельского поселения»</t>
    </r>
    <r>
      <rPr>
        <sz val="12"/>
        <color indexed="8"/>
        <rFont val="Times New Roman"/>
        <family val="1"/>
      </rPr>
      <t xml:space="preserve"> (Иные закупки товаров, работ и услуг для обеспечения государственных (муниципальных) нужд)</t>
    </r>
  </si>
  <si>
    <t>Подпрограмма «Содержание объектов благоустройства Лысогорского сельского поселения»</t>
  </si>
  <si>
    <t>72 2  00 00000</t>
  </si>
  <si>
    <t>1936,0</t>
  </si>
  <si>
    <t>778,9</t>
  </si>
  <si>
    <t>1088,7</t>
  </si>
  <si>
    <r>
      <t xml:space="preserve"> Расходы на реализацию мероприятий по содержанию мест захоронения</t>
    </r>
    <r>
      <rPr>
        <sz val="12"/>
        <color indexed="8"/>
        <rFont val="Times New Roman"/>
        <family val="1"/>
      </rPr>
      <t xml:space="preserve"> в рамках подпрограммы «Содержание объектов благоустройства Лысогорского сельского поселения» муниципальной программы Лысогорского сельского поселения «Обеспечение качественными жилищно-коммунальными услугами населения Лысогорского сельского поселения»</t>
    </r>
    <r>
      <rPr>
        <sz val="12"/>
        <color indexed="8"/>
        <rFont val="Times New Roman"/>
        <family val="1"/>
      </rPr>
      <t xml:space="preserve"> (Иные закупки товаров, работ и услуг для обеспечения государственных (муниципальных) нужд)</t>
    </r>
  </si>
  <si>
    <r>
      <t>Расходы на реализацию мероприятий по содержанию объектов озеленения и благоустройства</t>
    </r>
    <r>
      <rPr>
        <sz val="12"/>
        <color indexed="8"/>
        <rFont val="Times New Roman"/>
        <family val="1"/>
      </rPr>
      <t xml:space="preserve"> в рамках подпрограммы «Содержание объектов благоустройства Лысогорского сельского поселения» муниципальной программы Лысогорского сельского поселения «Обеспечение качественными жилищно-коммунальными услугами населения Лысогорского сельского поселения»</t>
    </r>
    <r>
      <rPr>
        <sz val="12"/>
        <color indexed="8"/>
        <rFont val="Times New Roman"/>
        <family val="1"/>
      </rPr>
      <t xml:space="preserve"> (Иные закупки товаров, работ и услуг для обеспечения государственных (муниципальных) нужд)</t>
    </r>
  </si>
  <si>
    <r>
      <t xml:space="preserve"> М</t>
    </r>
    <r>
      <rPr>
        <sz val="12"/>
        <color indexed="8"/>
        <rFont val="Times New Roman"/>
        <family val="1"/>
      </rPr>
      <t>ероприятия по содержанию и оплате за электроэнергию уличного освещения</t>
    </r>
    <r>
      <rPr>
        <sz val="12"/>
        <color indexed="8"/>
        <rFont val="Times New Roman"/>
        <family val="1"/>
      </rPr>
      <t xml:space="preserve"> в рамках подпрограммы «Содержание объектов благоустройства Лысогорского сельского поселения» муниципальной программы Лысогорского сельского поселения «Обеспечение качественными жилищно-коммунальными услугами населения Лысогорского сельского поселения»</t>
    </r>
    <r>
      <rPr>
        <sz val="12"/>
        <color indexed="8"/>
        <rFont val="Times New Roman"/>
        <family val="1"/>
      </rPr>
      <t xml:space="preserve"> (Иные закупки товаров, работ и услуг для обеспечения государственных (муниципальных) нужд)</t>
    </r>
  </si>
  <si>
    <t>72 2 00 03550</t>
  </si>
  <si>
    <t>Муниципальная программа Лысогорского сельского поселения «Обеспечение общественного порядка и противодействие преступности»</t>
  </si>
  <si>
    <t>74 0 00 00000</t>
  </si>
  <si>
    <t>Подпрограмма «Противодействие коррупции в Лысогорском сельском поселении»</t>
  </si>
  <si>
    <t>74 1 00 00000</t>
  </si>
  <si>
    <t>Подпрограмма «Комплексные меры противодействия злоупотреблению наркотиками и их незаконному обороту»</t>
  </si>
  <si>
    <t>74 3 00 00000</t>
  </si>
  <si>
    <t>Муниципальная программа Лысогорского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</si>
  <si>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75 0 00 00000</t>
  </si>
  <si>
    <t>22,0</t>
  </si>
  <si>
    <t>Подпрограмма «Пожарная безопасность»</t>
  </si>
  <si>
    <t>75 1 00 00000</t>
  </si>
  <si>
    <r>
      <t xml:space="preserve">Подпрограмма </t>
    </r>
    <r>
      <rPr>
        <b/>
        <sz val="12"/>
        <color indexed="8"/>
        <rFont val="Times New Roman"/>
        <family val="1"/>
      </rPr>
      <t>«Защита  населения и территории от чрезвычайных ситуаций»</t>
    </r>
  </si>
  <si>
    <t>75 2 00 00000</t>
  </si>
  <si>
    <r>
      <t>Мероприятия по осуществлению функций по обеспечению предупреждения и ликвидации последствий чрезвычайных ситуаций на территории Лысогорского сельского поселения</t>
    </r>
    <r>
      <rPr>
        <sz val="12"/>
        <color indexed="8"/>
        <rFont val="Times New Roman"/>
        <family val="1"/>
      </rPr>
      <t xml:space="preserve"> в рамках подпрограммы «Защита  населения и территории от чрезвычайных ситуаций» муниципальной программы </t>
    </r>
    <r>
      <rPr>
        <sz val="12"/>
        <color indexed="8"/>
        <rFont val="Times New Roman"/>
        <family val="1"/>
      </rPr>
      <t xml:space="preserve">«Защита населения и территории от чрезвычайных ситуаций, обеспечение пожарной безопасности и безопасности людей на водных объектах» </t>
    </r>
  </si>
  <si>
    <t>(Иные закупки товаров, работ и услуг для обеспечения государственных (муниципальных) нужд)</t>
  </si>
  <si>
    <t>Подпрограмма «Обеспечение безопасности людей на водных объектах»</t>
  </si>
  <si>
    <t>75 3 00 00000</t>
  </si>
  <si>
    <t>Муниципальная программа Лысогорского сельского поселения «Развитие культуры »</t>
  </si>
  <si>
    <t>11 0 00 00000</t>
  </si>
  <si>
    <t>Подпрограмма «Развитие народного творчества и организация досуга населения»</t>
  </si>
  <si>
    <t>111 00 00000</t>
  </si>
  <si>
    <r>
      <t xml:space="preserve">Субсидия на восстановление (ремонт, реставрация, благоустройство) воинских захоронений в рамках </t>
    </r>
    <r>
      <rPr>
        <sz val="12"/>
        <color indexed="8"/>
        <rFont val="Times New Roman"/>
        <family val="1"/>
      </rPr>
      <t xml:space="preserve">«Развитие народного творчества и организация досуга населения» </t>
    </r>
    <r>
      <rPr>
        <sz val="12"/>
        <color indexed="8"/>
        <rFont val="Times New Roman"/>
        <family val="1"/>
      </rPr>
      <t xml:space="preserve">муниципальной программы  Лысогорского сельского поселения «Развитие культуры »  </t>
    </r>
    <r>
      <rPr>
        <sz val="12"/>
        <color indexed="8"/>
        <rFont val="Times New Roman"/>
        <family val="1"/>
      </rPr>
      <t>(Иные закупки товаров, работ и услуг для обеспечения государственных (муниципальных) нужд)</t>
    </r>
    <r>
      <rPr>
        <sz val="12"/>
        <color indexed="8"/>
        <rFont val="Times New Roman"/>
        <family val="1"/>
      </rPr>
      <t xml:space="preserve"> </t>
    </r>
  </si>
  <si>
    <r>
      <t xml:space="preserve">Иные межбюджетные трансферты,  передаваемые  другим бюджетам бюджетной системы Российской Федерации ,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организацию досуга и обеспечение жителей поселения услугами организаций культуры</t>
    </r>
    <r>
      <rPr>
        <sz val="12"/>
        <color indexed="8"/>
        <rFont val="Times New Roman"/>
        <family val="1"/>
      </rPr>
      <t xml:space="preserve">  в рамках подпрограммы </t>
    </r>
    <r>
      <rPr>
        <sz val="12"/>
        <color indexed="8"/>
        <rFont val="Times New Roman"/>
        <family val="1"/>
      </rPr>
      <t xml:space="preserve">«Развитие народного творчества и организация досуга населения» </t>
    </r>
    <r>
      <rPr>
        <sz val="12"/>
        <color indexed="8"/>
        <rFont val="Times New Roman"/>
        <family val="1"/>
      </rPr>
      <t>муниципальной программы  Лысогорского сельского поселения «Развитие культуры » (</t>
    </r>
    <r>
      <rPr>
        <sz val="12"/>
        <color indexed="8"/>
        <rFont val="Times New Roman"/>
        <family val="1"/>
      </rPr>
      <t>Иные межбюджетные трансферты)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</t>
    </r>
  </si>
  <si>
    <t>Муниципальная программа Лысогорского сельского поселения «Охрана окружающей среды и рациональное природопользование»</t>
  </si>
  <si>
    <t>77 0 00 00000</t>
  </si>
  <si>
    <t>Подпрограмма «Охрана окружающей среды в Лысогорском сельском поселении»</t>
  </si>
  <si>
    <t>77 1 00 00000</t>
  </si>
  <si>
    <r>
      <t>Расходы на о</t>
    </r>
    <r>
      <rPr>
        <sz val="12"/>
        <color indexed="8"/>
        <rFont val="Times New Roman"/>
        <family val="1"/>
      </rPr>
      <t>беспечение экологической безопасности и качества окружающей среды в рамках подпрограммы «Охрана окружающей среды в Лысогорском сельском поселении» муниципальной программы Лысогорского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  </r>
  </si>
  <si>
    <t>Муниципальная программа Лысогорского сельского поселения «Развитие физической культуры и спорта»</t>
  </si>
  <si>
    <t>78 0 00 00000</t>
  </si>
  <si>
    <t>Подпрограмма «Развитие физической культуры и массового спорта Лысогорского сельского поселения»</t>
  </si>
  <si>
    <t>78 1 00 00000</t>
  </si>
  <si>
    <t>Муниципальная программа Лысогорского сельского поселения «Информационное общество»</t>
  </si>
  <si>
    <t>79 0 00 00000</t>
  </si>
  <si>
    <t>171,2</t>
  </si>
  <si>
    <t>93,5</t>
  </si>
  <si>
    <t>Подпрограмма «Развитие информационных технологий»</t>
  </si>
  <si>
    <t>79 1 00 00000</t>
  </si>
  <si>
    <r>
      <t xml:space="preserve">Создание и развитие информационной и телекоммуникационной инфраструктуры </t>
    </r>
    <r>
      <rPr>
        <sz val="12"/>
        <color indexed="8"/>
        <rFont val="Times New Roman"/>
        <family val="1"/>
      </rPr>
      <t>в рамках подпрограммы «Развитие информационных технологий»</t>
    </r>
    <r>
      <rPr>
        <sz val="12"/>
        <color indexed="8"/>
        <rFont val="Times New Roman"/>
        <family val="1"/>
      </rPr>
      <t xml:space="preserve"> муниципальной программы Лысогорского сельского поселения</t>
    </r>
    <r>
      <rPr>
        <sz val="12"/>
        <color indexed="8"/>
        <rFont val="Times New Roman"/>
        <family val="1"/>
      </rPr>
      <t xml:space="preserve"> «Информационное общество» </t>
    </r>
    <r>
      <rPr>
        <sz val="12"/>
        <color indexed="8"/>
        <rFont val="Times New Roman"/>
        <family val="1"/>
      </rPr>
      <t>(Иные закупки товаров, работ и услуг для обеспечения государственных (муниципальных) нужд)</t>
    </r>
  </si>
  <si>
    <t>Муниципальная программа Лысогорского сельского поселения «Энергоэффективность и развитие энергетики»</t>
  </si>
  <si>
    <t>81 0 00 00000</t>
  </si>
  <si>
    <t>Подпрограмма «Энергосбережение и повышение энергетической эффективности»</t>
  </si>
  <si>
    <t>81 1 00 00000</t>
  </si>
  <si>
    <t>Муниципальная программа Лысогорского сельского поселения «Муниципальная политика»</t>
  </si>
  <si>
    <t>82 0 00 00000</t>
  </si>
  <si>
    <t>5891,9</t>
  </si>
  <si>
    <t>5921,7</t>
  </si>
  <si>
    <t>6021,7</t>
  </si>
  <si>
    <t>Подпрограмма «Развитие муниципального управления и  муниципальной службы в Лысогорском сельском поселении»</t>
  </si>
  <si>
    <t>82 1 00 00000</t>
  </si>
  <si>
    <t>Развитие системы подготовки кадров для  муниципальной службы, дополнительного профессионального образования  муниципальных служащих в рамках подпрограммы «Развитие муниципального управления и муниципальной службы в Лысогорском сельском поселении» муниципальной программы Лысогорского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</si>
  <si>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Подпрограмма «Обеспечение реализации муниципальной программы Лысогорского сельского поселения «Муниципальная политика»</t>
  </si>
  <si>
    <t>82 2 00 00000</t>
  </si>
  <si>
    <t>5871,9</t>
  </si>
  <si>
    <t>5916,7</t>
  </si>
  <si>
    <t>6016,7</t>
  </si>
  <si>
    <t>Расходы на выплаты по оплате труда  руководства и работников Администрации Лысогорского сельского поселения в рамках подпрограммы «Обеспечение реализации муниципальной программы Лысогорского сельского поселения «Муниципальная политика» муниципальной программы Лысогорского сельского поселения «Муниципальная политика» (Расходы на выплату персоналу государственных (муниципальных) органов</t>
  </si>
  <si>
    <t>Расходы на обеспечение функций Администрации Лысогорского сельского поселения в рамках подпрограммы «Обеспечение реализации муниципальной программы Лысогорского сельского поселения «Муниципальная политика» муниципальной программы Лысогорского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</si>
  <si>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r>
      <t xml:space="preserve">Муниципальная программа «Формирование комфортной  городской среды  </t>
    </r>
    <r>
      <rPr>
        <b/>
        <sz val="12"/>
        <color indexed="8"/>
        <rFont val="Times New Roman"/>
        <family val="1"/>
      </rPr>
      <t>Лысогорского</t>
    </r>
    <r>
      <rPr>
        <b/>
        <sz val="12"/>
        <color indexed="8"/>
        <rFont val="Times New Roman"/>
        <family val="1"/>
      </rPr>
      <t xml:space="preserve">  сельского поселения Куйбышевского района Ростовской области» </t>
    </r>
  </si>
  <si>
    <t>22 0 00 00000</t>
  </si>
  <si>
    <t>Подпрограмма «Благоустройство общественных территорий Лысогорского сельского поселения»</t>
  </si>
  <si>
    <t>22 1 00 0000</t>
  </si>
  <si>
    <t>Итого по муниципальным программам</t>
  </si>
  <si>
    <t>13729,2</t>
  </si>
  <si>
    <t>7956,5</t>
  </si>
  <si>
    <t>8706,3</t>
  </si>
  <si>
    <t>Непрограммные расходы</t>
  </si>
  <si>
    <t>Непрограммные расходы регионального бюджета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</si>
  <si>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  </r>
    <r>
      <rPr>
        <sz val="12"/>
        <color indexed="8"/>
        <rFont val="Times New Roman"/>
        <family val="1"/>
      </rPr>
      <t xml:space="preserve"> (Иные закупки товаров, работ и услуг для обеспечения государственных (муниципальных) нужд) </t>
    </r>
  </si>
  <si>
    <t>Всего непрограммные расходы регионального бюджета</t>
  </si>
  <si>
    <t>Реализация функций органа местного самоуправления Лысогорского сельского поселения</t>
  </si>
  <si>
    <t>99 0 00 00000</t>
  </si>
  <si>
    <t xml:space="preserve">Иные непрограммные мероприятия </t>
  </si>
  <si>
    <t>99 9 00 00000</t>
  </si>
  <si>
    <t>Расходы на выплаты по оплате труда работников Собрания депутатов Лысогорского сельского поселения в рамках иных непрграммных мероприятий органа местного самоуправления Лысогорского сельского поселения (Расходы на выплату персоналу государственных (муниципальных) органов</t>
  </si>
  <si>
    <t>Расходы на обеспечение функций Собрания депутатов Лысогорского сельского поселения в рамках иных непрграммных мероприятий органа местного самоуправления Лысогорского сельского поселения (Иные закупки товаров, работ и услуг для обеспечения государственных (муниципальных) нужд)</t>
  </si>
  <si>
    <t>Всего непрограммные расходы местного бюджета</t>
  </si>
  <si>
    <t>552,1</t>
  </si>
  <si>
    <t>1236,3</t>
  </si>
  <si>
    <t>909,0</t>
  </si>
  <si>
    <t>Приложение 11</t>
  </si>
  <si>
    <t>Распределение субвенции, предоставляемых в 2021 году и плановом периоде 2022 и 2023 годов  бюджету Лысогорского сельского поселения Куйбышевского района</t>
  </si>
  <si>
    <t>№ п/п</t>
  </si>
  <si>
    <t>Наименование субвенции</t>
  </si>
  <si>
    <t>Классификация доходов</t>
  </si>
  <si>
    <t>Классификация расходов</t>
  </si>
  <si>
    <t>Сумма</t>
  </si>
  <si>
    <t>Субвенции, всего</t>
  </si>
  <si>
    <r>
      <t>Раздел 0100 «Общественные вопросы</t>
    </r>
    <r>
      <rPr>
        <b/>
        <sz val="12"/>
        <color indexed="8"/>
        <rFont val="Times New Roman"/>
        <family val="1"/>
      </rPr>
      <t>»</t>
    </r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</si>
  <si>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</t>
  </si>
  <si>
    <t>951 01 04 89 9 00 72390 240</t>
  </si>
  <si>
    <t>Раздел 0200 Национальная оборона</t>
  </si>
  <si>
    <t>Субвенции на осуществление первичного воинского учета на территориях, где отсутствуют военные комиссариаты</t>
  </si>
  <si>
    <t>951 2 02 35118 10 0000 110</t>
  </si>
  <si>
    <t>951 02 03 89 9 00 51180 120</t>
  </si>
  <si>
    <t>Приложение 12</t>
  </si>
  <si>
    <t xml:space="preserve">Межбюджетные трансферты, выделяемые из местного бюджета на финансирование расходов, связанных с передачей полномочий органам местного самоуправления муниципального района на 2021 -2023  годы       </t>
  </si>
  <si>
    <r>
      <t xml:space="preserve"> </t>
    </r>
    <r>
      <rPr>
        <sz val="12"/>
        <color indexed="8"/>
        <rFont val="Times New Roman"/>
        <family val="1"/>
      </rPr>
      <t>(тыс. рублей</t>
    </r>
    <r>
      <rPr>
        <b/>
        <sz val="12"/>
        <color indexed="8"/>
        <rFont val="Times New Roman"/>
        <family val="1"/>
      </rPr>
      <t>)</t>
    </r>
  </si>
  <si>
    <t>Наименование передаваемого полномочия</t>
  </si>
  <si>
    <t>Сумма расходов</t>
  </si>
  <si>
    <t>2021  год</t>
  </si>
  <si>
    <t xml:space="preserve">Расходы на организацию досуга и обеспечение жителей поселения услугами организаций культуры </t>
  </si>
  <si>
    <t>Организация ритуальных услуг</t>
  </si>
  <si>
    <t>Осуществление внутреннего муниципального финансового контроля</t>
  </si>
  <si>
    <t>5037,5</t>
  </si>
  <si>
    <t>1037,5</t>
  </si>
  <si>
    <t>1237,5</t>
  </si>
  <si>
    <t>ИТОГО:</t>
  </si>
  <si>
    <t>71 2 00 02020</t>
  </si>
  <si>
    <t>изменения от 13.01.2021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</si>
  <si>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</si>
  <si>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</si>
  <si>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</si>
  <si>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1 16 02020 02 0000 140</t>
  </si>
  <si>
    <t>Дотации бюджетам сельских поселений на выравнивание бюджетной обеспеченности из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</si>
  <si>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</si>
  <si>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1 17 00000 00 0000 000</t>
  </si>
  <si>
    <t>ПРОЧИЕ НЕНАЛОГОВЫЕ ДОХОДЫ</t>
  </si>
  <si>
    <t>1 17 15030 10 0000 150</t>
  </si>
  <si>
    <t>Инициативные платежи, зачисляемые в бюджеты сельских поселений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</si>
  <si>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</si>
  <si>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</si>
  <si>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Доходы от оказания платных услуг (работ)</t>
  </si>
  <si>
    <t>Прочие доходы от оказания платных услуг (работ)</t>
  </si>
  <si>
    <t xml:space="preserve">Прочие доходы от оказания платных услуг (работ) получателями средств бюджетов сельских поселений </t>
  </si>
  <si>
    <t>Доходы от компенсации затрат государства</t>
  </si>
  <si>
    <t>Прочие доходы от компенсации затрат государства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</si>
  <si>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</si>
  <si>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</si>
  <si>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</si>
  <si>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ДОХОДЫ ОТ ОКАЗАНИЯ ПЛАТНЫХ УСЛУГ (РАБОТ) И КОМПЕНСАЦИИ ЗАТРАТ ГОСУДАРСТВА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</si>
  <si>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</si>
  <si>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управлениечисле казенных), в залог, в доверительное управление</t>
  </si>
  <si>
    <t>Доходы от продажи квартир, находящихся в собственности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</si>
  <si>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</si>
  <si>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</si>
  <si>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сельских поселений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</si>
  <si>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</si>
  <si>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
</t>
  </si>
  <si>
    <t>1 01 02020 01 0000 110</t>
  </si>
  <si>
    <t>Приложение 7</t>
  </si>
  <si>
    <t>951 2 02 30024 10 0000 150</t>
  </si>
  <si>
    <t>Расходы на содержание   газопроводов в рамках подпрограммы «Создание условий для обеспечения качественными коммунальными услугами населения Лысогорского сельского поселения» муниципальной программы Лысогорского сельского поселения «Обеспечение качественными жилищно-коммунальными услугами населения Лысогорского сельского поселения» (Иные закупки товаров, работ и услуг для обеспечения государственных (муниципальных) нужд)поселения</t>
  </si>
  <si>
    <t>Условно-утвержденные расходы в рамках непрограммных расходов органа местного самоуправления Лысогорского сельского поселения (Специальные расходы)</t>
  </si>
  <si>
    <t>от 17.03.2021 № 170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</si>
  <si>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</si>
  <si>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Субсидия на реализацию проектов инициативного бюджетирования (Иные закупки товаров, работ и услуг для обеспечения государственных (муниципальных) нужд</t>
  </si>
  <si>
    <t>22 1 00 S4640</t>
  </si>
  <si>
    <t>Приложение 10</t>
  </si>
  <si>
    <t>Подпрограмма "Профилактика экстремизма и терроризма в Лысогорском секльском поселении"</t>
  </si>
  <si>
    <t>Информационно-пропагандистское мероприятие по противодействию экстремизма и терроризма, а также усиление антитеррористической защищённости населения</t>
  </si>
  <si>
    <t>74 2 00 00000</t>
  </si>
  <si>
    <t>74 2 00 02140</t>
  </si>
  <si>
    <t>74 2 00 2140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</si>
</sst>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#,##0.00"/>
    <numFmt numFmtId="165" formatCode="[$-419]General"/>
    <numFmt numFmtId="166" formatCode="#,##0.00&quot; &quot;[$руб.-419];[Red]&quot;-&quot;#,##0.00&quot; &quot;[$руб.-419]"/>
    <numFmt numFmtId="167" formatCode="#,##0.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94">
    <font>
      <sz val="11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FF0000"/>
      <name val="Arial"/>
      <family val="2"/>
    </font>
    <font>
      <sz val="11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/>
      <right/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/>
      <top style="medium"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/>
      <right/>
      <top/>
      <bottom style="medium"/>
    </border>
    <border>
      <left style="medium">
        <color rgb="FF000000"/>
      </left>
      <right/>
      <top/>
      <bottom/>
    </border>
    <border>
      <left style="medium"/>
      <right/>
      <top style="medium">
        <color rgb="FF000000"/>
      </top>
      <bottom style="medium"/>
    </border>
    <border>
      <left/>
      <right style="medium"/>
      <top style="medium">
        <color rgb="FF000000"/>
      </top>
      <bottom style="medium"/>
    </border>
    <border>
      <left style="medium">
        <color rgb="FF000000"/>
      </left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65" fontId="50" fillId="0" borderId="0">
      <alignment/>
      <protection/>
    </xf>
    <xf numFmtId="0" fontId="51" fillId="0" borderId="0">
      <alignment horizontal="center"/>
      <protection/>
    </xf>
    <xf numFmtId="0" fontId="51" fillId="0" borderId="0">
      <alignment horizontal="center" textRotation="90"/>
      <protection/>
    </xf>
    <xf numFmtId="0" fontId="52" fillId="0" borderId="0">
      <alignment/>
      <protection/>
    </xf>
    <xf numFmtId="166" fontId="5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165" fontId="70" fillId="0" borderId="0" xfId="33" applyFont="1" applyAlignment="1">
      <alignment vertical="center" wrapText="1"/>
      <protection/>
    </xf>
    <xf numFmtId="165" fontId="50" fillId="0" borderId="0" xfId="33" applyAlignment="1">
      <alignment wrapText="1"/>
      <protection/>
    </xf>
    <xf numFmtId="164" fontId="50" fillId="0" borderId="0" xfId="33" applyNumberFormat="1" applyAlignment="1">
      <alignment wrapText="1"/>
      <protection/>
    </xf>
    <xf numFmtId="165" fontId="70" fillId="0" borderId="10" xfId="33" applyFont="1" applyBorder="1" applyAlignment="1">
      <alignment horizontal="center" vertical="center" wrapText="1"/>
      <protection/>
    </xf>
    <xf numFmtId="165" fontId="70" fillId="0" borderId="11" xfId="33" applyFont="1" applyBorder="1" applyAlignment="1">
      <alignment horizontal="center" vertical="center" wrapText="1"/>
      <protection/>
    </xf>
    <xf numFmtId="165" fontId="71" fillId="0" borderId="12" xfId="33" applyFont="1" applyBorder="1" applyAlignment="1">
      <alignment horizontal="center" vertical="center" wrapText="1"/>
      <protection/>
    </xf>
    <xf numFmtId="165" fontId="71" fillId="0" borderId="0" xfId="33" applyFont="1" applyAlignment="1">
      <alignment horizontal="center" vertical="center" wrapText="1"/>
      <protection/>
    </xf>
    <xf numFmtId="165" fontId="71" fillId="33" borderId="10" xfId="33" applyFont="1" applyFill="1" applyBorder="1" applyAlignment="1">
      <alignment horizontal="center" vertical="center" wrapText="1"/>
      <protection/>
    </xf>
    <xf numFmtId="165" fontId="71" fillId="33" borderId="11" xfId="33" applyFont="1" applyFill="1" applyBorder="1" applyAlignment="1">
      <alignment horizontal="center" vertical="center" wrapText="1"/>
      <protection/>
    </xf>
    <xf numFmtId="165" fontId="71" fillId="0" borderId="13" xfId="33" applyFont="1" applyBorder="1" applyAlignment="1">
      <alignment horizontal="center" vertical="center" wrapText="1"/>
      <protection/>
    </xf>
    <xf numFmtId="165" fontId="71" fillId="0" borderId="14" xfId="33" applyFont="1" applyBorder="1" applyAlignment="1">
      <alignment horizontal="center" vertical="center" wrapText="1"/>
      <protection/>
    </xf>
    <xf numFmtId="165" fontId="70" fillId="0" borderId="13" xfId="33" applyFont="1" applyBorder="1" applyAlignment="1">
      <alignment horizontal="center" vertical="center" wrapText="1"/>
      <protection/>
    </xf>
    <xf numFmtId="165" fontId="70" fillId="0" borderId="14" xfId="33" applyFont="1" applyBorder="1" applyAlignment="1">
      <alignment horizontal="center" vertical="center" wrapText="1"/>
      <protection/>
    </xf>
    <xf numFmtId="165" fontId="50" fillId="0" borderId="0" xfId="33" applyFont="1" applyAlignment="1">
      <alignment wrapText="1"/>
      <protection/>
    </xf>
    <xf numFmtId="165" fontId="71" fillId="0" borderId="10" xfId="33" applyFont="1" applyBorder="1" applyAlignment="1">
      <alignment horizontal="center" vertical="center" wrapText="1"/>
      <protection/>
    </xf>
    <xf numFmtId="165" fontId="72" fillId="0" borderId="0" xfId="33" applyFont="1" applyAlignment="1">
      <alignment wrapText="1"/>
      <protection/>
    </xf>
    <xf numFmtId="165" fontId="71" fillId="0" borderId="14" xfId="33" applyFont="1" applyBorder="1" applyAlignment="1">
      <alignment vertical="center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horizontal="right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16" xfId="0" applyFont="1" applyBorder="1" applyAlignment="1">
      <alignment vertical="center" wrapText="1"/>
    </xf>
    <xf numFmtId="0" fontId="70" fillId="0" borderId="17" xfId="0" applyFont="1" applyBorder="1" applyAlignment="1">
      <alignment vertical="center" wrapText="1"/>
    </xf>
    <xf numFmtId="0" fontId="70" fillId="0" borderId="18" xfId="0" applyFont="1" applyBorder="1" applyAlignment="1">
      <alignment vertical="center" wrapText="1"/>
    </xf>
    <xf numFmtId="0" fontId="70" fillId="0" borderId="19" xfId="0" applyFont="1" applyBorder="1" applyAlignment="1">
      <alignment horizontal="justify" vertical="center" wrapText="1"/>
    </xf>
    <xf numFmtId="0" fontId="70" fillId="0" borderId="19" xfId="0" applyFont="1" applyBorder="1" applyAlignment="1">
      <alignment vertical="center" wrapText="1"/>
    </xf>
    <xf numFmtId="0" fontId="70" fillId="0" borderId="19" xfId="0" applyFont="1" applyBorder="1" applyAlignment="1">
      <alignment horizontal="center" vertical="center" wrapText="1"/>
    </xf>
    <xf numFmtId="0" fontId="73" fillId="0" borderId="20" xfId="0" applyFont="1" applyBorder="1" applyAlignment="1">
      <alignment vertical="center" wrapText="1"/>
    </xf>
    <xf numFmtId="0" fontId="70" fillId="0" borderId="20" xfId="0" applyFont="1" applyBorder="1" applyAlignment="1">
      <alignment horizontal="center" vertical="center" wrapText="1"/>
    </xf>
    <xf numFmtId="0" fontId="73" fillId="0" borderId="21" xfId="0" applyFont="1" applyBorder="1" applyAlignment="1">
      <alignment vertical="center" wrapText="1"/>
    </xf>
    <xf numFmtId="0" fontId="73" fillId="0" borderId="22" xfId="0" applyFont="1" applyBorder="1" applyAlignment="1">
      <alignment horizontal="center" vertical="center" wrapText="1"/>
    </xf>
    <xf numFmtId="0" fontId="73" fillId="0" borderId="23" xfId="0" applyFont="1" applyBorder="1" applyAlignment="1">
      <alignment vertical="center" wrapText="1"/>
    </xf>
    <xf numFmtId="0" fontId="73" fillId="0" borderId="0" xfId="0" applyFont="1" applyAlignment="1">
      <alignment horizontal="justify" vertical="center" wrapText="1"/>
    </xf>
    <xf numFmtId="0" fontId="74" fillId="0" borderId="0" xfId="0" applyFont="1" applyAlignment="1">
      <alignment horizontal="right" vertical="center" wrapText="1"/>
    </xf>
    <xf numFmtId="0" fontId="75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71" fillId="0" borderId="24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73" fillId="0" borderId="0" xfId="0" applyFont="1" applyAlignment="1">
      <alignment horizontal="left" vertical="center" indent="1"/>
    </xf>
    <xf numFmtId="0" fontId="0" fillId="0" borderId="0" xfId="0" applyAlignment="1">
      <alignment/>
    </xf>
    <xf numFmtId="0" fontId="73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71" fillId="0" borderId="26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73" fillId="0" borderId="27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 wrapText="1"/>
    </xf>
    <xf numFmtId="0" fontId="73" fillId="0" borderId="27" xfId="0" applyFont="1" applyBorder="1" applyAlignment="1">
      <alignment vertical="center" wrapText="1"/>
    </xf>
    <xf numFmtId="0" fontId="73" fillId="0" borderId="28" xfId="0" applyFont="1" applyBorder="1" applyAlignment="1">
      <alignment horizontal="center" vertical="center" wrapText="1"/>
    </xf>
    <xf numFmtId="0" fontId="73" fillId="0" borderId="29" xfId="0" applyFont="1" applyBorder="1" applyAlignment="1">
      <alignment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30" xfId="0" applyFont="1" applyBorder="1" applyAlignment="1">
      <alignment vertical="center" wrapText="1"/>
    </xf>
    <xf numFmtId="0" fontId="73" fillId="0" borderId="30" xfId="0" applyFont="1" applyBorder="1" applyAlignment="1">
      <alignment horizontal="center" vertical="center" wrapText="1"/>
    </xf>
    <xf numFmtId="0" fontId="73" fillId="0" borderId="27" xfId="0" applyFont="1" applyBorder="1" applyAlignment="1">
      <alignment horizontal="justify" vertical="center" wrapText="1"/>
    </xf>
    <xf numFmtId="0" fontId="73" fillId="0" borderId="31" xfId="0" applyFont="1" applyBorder="1" applyAlignment="1">
      <alignment horizontal="justify" vertical="center" wrapText="1"/>
    </xf>
    <xf numFmtId="0" fontId="73" fillId="0" borderId="21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32" xfId="0" applyFont="1" applyBorder="1" applyAlignment="1">
      <alignment horizontal="center" vertical="center" wrapText="1"/>
    </xf>
    <xf numFmtId="0" fontId="73" fillId="0" borderId="33" xfId="0" applyFont="1" applyBorder="1" applyAlignment="1">
      <alignment horizontal="center" vertical="center" wrapText="1"/>
    </xf>
    <xf numFmtId="0" fontId="73" fillId="0" borderId="34" xfId="0" applyFont="1" applyBorder="1" applyAlignment="1">
      <alignment vertical="center" wrapText="1"/>
    </xf>
    <xf numFmtId="0" fontId="73" fillId="0" borderId="35" xfId="0" applyFont="1" applyBorder="1" applyAlignment="1">
      <alignment vertical="center" wrapText="1"/>
    </xf>
    <xf numFmtId="0" fontId="73" fillId="0" borderId="35" xfId="0" applyFont="1" applyBorder="1" applyAlignment="1">
      <alignment horizontal="center" vertical="center" wrapText="1"/>
    </xf>
    <xf numFmtId="0" fontId="73" fillId="0" borderId="22" xfId="0" applyFont="1" applyBorder="1" applyAlignment="1">
      <alignment vertical="center" wrapText="1"/>
    </xf>
    <xf numFmtId="0" fontId="73" fillId="0" borderId="22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78" fillId="0" borderId="22" xfId="0" applyFont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 wrapText="1"/>
    </xf>
    <xf numFmtId="0" fontId="73" fillId="0" borderId="36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75" fillId="0" borderId="0" xfId="0" applyFont="1" applyFill="1" applyAlignment="1">
      <alignment horizontal="right" vertical="center" wrapText="1"/>
    </xf>
    <xf numFmtId="0" fontId="73" fillId="0" borderId="0" xfId="0" applyFont="1" applyFill="1" applyAlignment="1">
      <alignment vertical="center" wrapText="1"/>
    </xf>
    <xf numFmtId="49" fontId="75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0" fontId="73" fillId="0" borderId="33" xfId="0" applyFont="1" applyFill="1" applyBorder="1" applyAlignment="1">
      <alignment horizontal="center" vertical="center" wrapText="1"/>
    </xf>
    <xf numFmtId="49" fontId="73" fillId="0" borderId="18" xfId="0" applyNumberFormat="1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4" fontId="73" fillId="0" borderId="18" xfId="0" applyNumberFormat="1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left" vertical="center" wrapText="1"/>
    </xf>
    <xf numFmtId="0" fontId="78" fillId="0" borderId="27" xfId="0" applyFont="1" applyFill="1" applyBorder="1" applyAlignment="1">
      <alignment horizontal="left" vertical="center" wrapText="1"/>
    </xf>
    <xf numFmtId="49" fontId="78" fillId="0" borderId="29" xfId="0" applyNumberFormat="1" applyFont="1" applyFill="1" applyBorder="1" applyAlignment="1">
      <alignment horizontal="center" vertical="center" wrapText="1"/>
    </xf>
    <xf numFmtId="0" fontId="78" fillId="0" borderId="29" xfId="0" applyFont="1" applyFill="1" applyBorder="1" applyAlignment="1">
      <alignment horizontal="center" vertical="center" wrapText="1"/>
    </xf>
    <xf numFmtId="167" fontId="78" fillId="0" borderId="29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wrapText="1"/>
    </xf>
    <xf numFmtId="0" fontId="78" fillId="0" borderId="27" xfId="0" applyFont="1" applyFill="1" applyBorder="1" applyAlignment="1">
      <alignment vertical="center" wrapText="1"/>
    </xf>
    <xf numFmtId="4" fontId="78" fillId="0" borderId="29" xfId="0" applyNumberFormat="1" applyFont="1" applyFill="1" applyBorder="1" applyAlignment="1">
      <alignment horizontal="center" vertical="center" wrapText="1"/>
    </xf>
    <xf numFmtId="0" fontId="73" fillId="0" borderId="27" xfId="0" applyFont="1" applyFill="1" applyBorder="1" applyAlignment="1">
      <alignment vertical="center" wrapText="1"/>
    </xf>
    <xf numFmtId="49" fontId="73" fillId="0" borderId="29" xfId="0" applyNumberFormat="1" applyFont="1" applyFill="1" applyBorder="1" applyAlignment="1">
      <alignment horizontal="center" vertical="center" wrapText="1"/>
    </xf>
    <xf numFmtId="0" fontId="73" fillId="0" borderId="29" xfId="0" applyFont="1" applyFill="1" applyBorder="1" applyAlignment="1">
      <alignment horizontal="center" vertical="center" wrapText="1"/>
    </xf>
    <xf numFmtId="4" fontId="73" fillId="0" borderId="29" xfId="0" applyNumberFormat="1" applyFont="1" applyFill="1" applyBorder="1" applyAlignment="1">
      <alignment horizontal="center" vertical="center" wrapText="1"/>
    </xf>
    <xf numFmtId="0" fontId="70" fillId="0" borderId="32" xfId="0" applyFont="1" applyFill="1" applyBorder="1" applyAlignment="1">
      <alignment vertical="center" wrapText="1"/>
    </xf>
    <xf numFmtId="49" fontId="73" fillId="0" borderId="37" xfId="0" applyNumberFormat="1" applyFont="1" applyFill="1" applyBorder="1" applyAlignment="1">
      <alignment horizontal="center" vertical="center" wrapText="1"/>
    </xf>
    <xf numFmtId="49" fontId="73" fillId="0" borderId="32" xfId="0" applyNumberFormat="1" applyFont="1" applyFill="1" applyBorder="1" applyAlignment="1">
      <alignment horizontal="center" vertical="center" wrapText="1"/>
    </xf>
    <xf numFmtId="0" fontId="73" fillId="0" borderId="32" xfId="0" applyFont="1" applyFill="1" applyBorder="1" applyAlignment="1">
      <alignment horizontal="center" vertical="center" wrapText="1"/>
    </xf>
    <xf numFmtId="4" fontId="73" fillId="0" borderId="32" xfId="0" applyNumberFormat="1" applyFont="1" applyFill="1" applyBorder="1" applyAlignment="1">
      <alignment horizontal="center" vertical="center" wrapText="1"/>
    </xf>
    <xf numFmtId="0" fontId="73" fillId="0" borderId="30" xfId="0" applyFont="1" applyFill="1" applyBorder="1" applyAlignment="1">
      <alignment horizontal="center" vertical="center" wrapText="1"/>
    </xf>
    <xf numFmtId="0" fontId="70" fillId="0" borderId="27" xfId="0" applyFont="1" applyFill="1" applyBorder="1" applyAlignment="1">
      <alignment vertical="center" wrapText="1"/>
    </xf>
    <xf numFmtId="0" fontId="70" fillId="0" borderId="27" xfId="0" applyFont="1" applyFill="1" applyBorder="1" applyAlignment="1">
      <alignment horizontal="justify" vertical="center" wrapText="1"/>
    </xf>
    <xf numFmtId="0" fontId="73" fillId="0" borderId="27" xfId="0" applyFont="1" applyFill="1" applyBorder="1" applyAlignment="1">
      <alignment horizontal="justify" vertical="center" wrapText="1"/>
    </xf>
    <xf numFmtId="0" fontId="73" fillId="0" borderId="29" xfId="0" applyFont="1" applyFill="1" applyBorder="1" applyAlignment="1">
      <alignment horizontal="justify" vertical="center" wrapText="1"/>
    </xf>
    <xf numFmtId="0" fontId="73" fillId="0" borderId="32" xfId="0" applyFont="1" applyFill="1" applyBorder="1" applyAlignment="1">
      <alignment horizontal="justify" vertical="center" wrapText="1"/>
    </xf>
    <xf numFmtId="0" fontId="73" fillId="0" borderId="30" xfId="0" applyFont="1" applyFill="1" applyBorder="1" applyAlignment="1">
      <alignment horizontal="justify" vertical="center" wrapText="1"/>
    </xf>
    <xf numFmtId="0" fontId="73" fillId="0" borderId="27" xfId="0" applyFont="1" applyFill="1" applyBorder="1" applyAlignment="1">
      <alignment horizontal="center" vertical="center" wrapText="1"/>
    </xf>
    <xf numFmtId="0" fontId="70" fillId="0" borderId="29" xfId="0" applyFont="1" applyFill="1" applyBorder="1" applyAlignment="1">
      <alignment horizontal="center" vertical="center" wrapText="1"/>
    </xf>
    <xf numFmtId="0" fontId="79" fillId="0" borderId="27" xfId="0" applyFont="1" applyFill="1" applyBorder="1" applyAlignment="1">
      <alignment vertical="center" wrapText="1"/>
    </xf>
    <xf numFmtId="0" fontId="73" fillId="0" borderId="38" xfId="0" applyFont="1" applyFill="1" applyBorder="1" applyAlignment="1">
      <alignment horizontal="justify" vertical="center" wrapText="1"/>
    </xf>
    <xf numFmtId="49" fontId="73" fillId="0" borderId="39" xfId="0" applyNumberFormat="1" applyFont="1" applyFill="1" applyBorder="1" applyAlignment="1">
      <alignment horizontal="center" vertical="center" wrapText="1"/>
    </xf>
    <xf numFmtId="0" fontId="73" fillId="0" borderId="38" xfId="0" applyFont="1" applyFill="1" applyBorder="1" applyAlignment="1">
      <alignment horizontal="center" vertical="center" wrapText="1"/>
    </xf>
    <xf numFmtId="4" fontId="73" fillId="0" borderId="38" xfId="0" applyNumberFormat="1" applyFont="1" applyFill="1" applyBorder="1" applyAlignment="1">
      <alignment horizontal="center" vertical="center" wrapText="1"/>
    </xf>
    <xf numFmtId="0" fontId="78" fillId="0" borderId="27" xfId="0" applyFont="1" applyFill="1" applyBorder="1" applyAlignment="1">
      <alignment horizontal="justify" vertical="center" wrapText="1"/>
    </xf>
    <xf numFmtId="0" fontId="73" fillId="0" borderId="32" xfId="0" applyFont="1" applyFill="1" applyBorder="1" applyAlignment="1">
      <alignment vertical="center" wrapText="1"/>
    </xf>
    <xf numFmtId="0" fontId="73" fillId="0" borderId="40" xfId="0" applyFont="1" applyFill="1" applyBorder="1" applyAlignment="1">
      <alignment horizontal="center" vertical="center" wrapText="1"/>
    </xf>
    <xf numFmtId="0" fontId="70" fillId="0" borderId="31" xfId="0" applyFont="1" applyFill="1" applyBorder="1" applyAlignment="1">
      <alignment vertical="center" wrapText="1"/>
    </xf>
    <xf numFmtId="49" fontId="73" fillId="0" borderId="40" xfId="0" applyNumberFormat="1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vertical="center" wrapText="1"/>
    </xf>
    <xf numFmtId="0" fontId="71" fillId="0" borderId="27" xfId="0" applyFont="1" applyFill="1" applyBorder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73" fillId="0" borderId="0" xfId="0" applyFont="1" applyAlignment="1">
      <alignment horizontal="right" vertical="center" wrapText="1"/>
    </xf>
    <xf numFmtId="0" fontId="73" fillId="0" borderId="33" xfId="0" applyFont="1" applyBorder="1" applyAlignment="1">
      <alignment horizontal="left" vertical="center" wrapText="1"/>
    </xf>
    <xf numFmtId="49" fontId="73" fillId="0" borderId="18" xfId="0" applyNumberFormat="1" applyFont="1" applyBorder="1" applyAlignment="1">
      <alignment horizontal="center" vertical="center" wrapText="1"/>
    </xf>
    <xf numFmtId="0" fontId="73" fillId="0" borderId="18" xfId="0" applyFont="1" applyBorder="1" applyAlignment="1">
      <alignment horizontal="left" vertical="center" wrapText="1"/>
    </xf>
    <xf numFmtId="0" fontId="78" fillId="0" borderId="32" xfId="0" applyFont="1" applyBorder="1" applyAlignment="1">
      <alignment horizontal="left" vertical="center" wrapText="1"/>
    </xf>
    <xf numFmtId="0" fontId="78" fillId="0" borderId="32" xfId="0" applyFont="1" applyBorder="1" applyAlignment="1">
      <alignment horizontal="center" vertical="center" wrapText="1"/>
    </xf>
    <xf numFmtId="49" fontId="73" fillId="0" borderId="32" xfId="0" applyNumberFormat="1" applyFont="1" applyBorder="1" applyAlignment="1">
      <alignment horizontal="center" vertical="center" wrapText="1"/>
    </xf>
    <xf numFmtId="168" fontId="78" fillId="0" borderId="32" xfId="0" applyNumberFormat="1" applyFont="1" applyBorder="1" applyAlignment="1">
      <alignment horizontal="center" vertical="center" wrapText="1"/>
    </xf>
    <xf numFmtId="0" fontId="78" fillId="0" borderId="30" xfId="0" applyFont="1" applyBorder="1" applyAlignment="1">
      <alignment horizontal="center" vertical="center" wrapText="1"/>
    </xf>
    <xf numFmtId="0" fontId="78" fillId="0" borderId="27" xfId="0" applyFont="1" applyBorder="1" applyAlignment="1">
      <alignment horizontal="left" vertical="center" wrapText="1"/>
    </xf>
    <xf numFmtId="0" fontId="78" fillId="0" borderId="29" xfId="0" applyFont="1" applyBorder="1" applyAlignment="1">
      <alignment horizontal="center" vertical="center" wrapText="1"/>
    </xf>
    <xf numFmtId="49" fontId="78" fillId="0" borderId="29" xfId="0" applyNumberFormat="1" applyFont="1" applyBorder="1" applyAlignment="1">
      <alignment horizontal="center" vertical="center" wrapText="1"/>
    </xf>
    <xf numFmtId="168" fontId="78" fillId="0" borderId="29" xfId="0" applyNumberFormat="1" applyFont="1" applyBorder="1" applyAlignment="1">
      <alignment horizontal="center" vertical="center" wrapText="1"/>
    </xf>
    <xf numFmtId="0" fontId="78" fillId="0" borderId="27" xfId="0" applyFont="1" applyBorder="1" applyAlignment="1">
      <alignment vertical="center" wrapText="1"/>
    </xf>
    <xf numFmtId="2" fontId="78" fillId="0" borderId="29" xfId="0" applyNumberFormat="1" applyFont="1" applyBorder="1" applyAlignment="1">
      <alignment horizontal="center" vertical="center" wrapText="1"/>
    </xf>
    <xf numFmtId="0" fontId="70" fillId="0" borderId="31" xfId="0" applyFont="1" applyBorder="1" applyAlignment="1">
      <alignment vertical="center" wrapText="1"/>
    </xf>
    <xf numFmtId="49" fontId="73" fillId="0" borderId="30" xfId="0" applyNumberFormat="1" applyFont="1" applyBorder="1" applyAlignment="1">
      <alignment horizontal="center" vertical="center" wrapText="1"/>
    </xf>
    <xf numFmtId="4" fontId="73" fillId="0" borderId="32" xfId="0" applyNumberFormat="1" applyFont="1" applyBorder="1" applyAlignment="1">
      <alignment horizontal="center" vertical="center" wrapText="1"/>
    </xf>
    <xf numFmtId="0" fontId="70" fillId="0" borderId="41" xfId="0" applyFont="1" applyBorder="1" applyAlignment="1">
      <alignment vertical="center" wrapText="1"/>
    </xf>
    <xf numFmtId="0" fontId="73" fillId="0" borderId="42" xfId="0" applyFont="1" applyBorder="1" applyAlignment="1">
      <alignment horizontal="center" vertical="center" wrapText="1"/>
    </xf>
    <xf numFmtId="49" fontId="73" fillId="0" borderId="42" xfId="0" applyNumberFormat="1" applyFont="1" applyBorder="1" applyAlignment="1">
      <alignment horizontal="center" vertical="center" wrapText="1"/>
    </xf>
    <xf numFmtId="0" fontId="73" fillId="0" borderId="29" xfId="0" applyFont="1" applyBorder="1" applyAlignment="1">
      <alignment horizontal="center" vertical="center" wrapText="1"/>
    </xf>
    <xf numFmtId="0" fontId="70" fillId="0" borderId="27" xfId="0" applyFont="1" applyBorder="1" applyAlignment="1">
      <alignment vertical="center" wrapText="1"/>
    </xf>
    <xf numFmtId="49" fontId="73" fillId="0" borderId="29" xfId="0" applyNumberFormat="1" applyFont="1" applyBorder="1" applyAlignment="1">
      <alignment horizontal="center" vertical="center" wrapText="1"/>
    </xf>
    <xf numFmtId="4" fontId="73" fillId="0" borderId="29" xfId="0" applyNumberFormat="1" applyFont="1" applyBorder="1" applyAlignment="1">
      <alignment horizontal="center" vertical="center" wrapText="1"/>
    </xf>
    <xf numFmtId="0" fontId="70" fillId="0" borderId="27" xfId="0" applyFont="1" applyBorder="1" applyAlignment="1">
      <alignment horizontal="justify" vertical="center" wrapText="1"/>
    </xf>
    <xf numFmtId="49" fontId="73" fillId="0" borderId="40" xfId="0" applyNumberFormat="1" applyFont="1" applyBorder="1" applyAlignment="1">
      <alignment horizontal="center" vertical="center" wrapText="1"/>
    </xf>
    <xf numFmtId="0" fontId="73" fillId="0" borderId="40" xfId="0" applyFont="1" applyBorder="1" applyAlignment="1">
      <alignment horizontal="center" vertical="center" wrapText="1"/>
    </xf>
    <xf numFmtId="4" fontId="73" fillId="0" borderId="27" xfId="0" applyNumberFormat="1" applyFont="1" applyBorder="1" applyAlignment="1">
      <alignment horizontal="center" vertical="center" wrapText="1"/>
    </xf>
    <xf numFmtId="0" fontId="73" fillId="0" borderId="41" xfId="0" applyFont="1" applyBorder="1" applyAlignment="1">
      <alignment vertical="center" wrapText="1"/>
    </xf>
    <xf numFmtId="0" fontId="70" fillId="0" borderId="29" xfId="0" applyFont="1" applyBorder="1" applyAlignment="1">
      <alignment horizontal="center" vertical="center" wrapText="1"/>
    </xf>
    <xf numFmtId="2" fontId="73" fillId="0" borderId="29" xfId="0" applyNumberFormat="1" applyFont="1" applyBorder="1" applyAlignment="1">
      <alignment horizontal="center" vertical="center" wrapText="1"/>
    </xf>
    <xf numFmtId="4" fontId="73" fillId="0" borderId="38" xfId="0" applyNumberFormat="1" applyFont="1" applyBorder="1" applyAlignment="1">
      <alignment horizontal="center" vertical="center" wrapText="1"/>
    </xf>
    <xf numFmtId="0" fontId="78" fillId="0" borderId="27" xfId="0" applyFont="1" applyBorder="1" applyAlignment="1">
      <alignment horizontal="justify" vertical="center" wrapText="1"/>
    </xf>
    <xf numFmtId="0" fontId="81" fillId="0" borderId="29" xfId="0" applyFont="1" applyBorder="1" applyAlignment="1">
      <alignment horizontal="center" vertical="center" wrapText="1"/>
    </xf>
    <xf numFmtId="4" fontId="73" fillId="0" borderId="40" xfId="0" applyNumberFormat="1" applyFont="1" applyBorder="1" applyAlignment="1">
      <alignment horizontal="center" vertical="center" wrapText="1"/>
    </xf>
    <xf numFmtId="0" fontId="71" fillId="0" borderId="27" xfId="0" applyFont="1" applyBorder="1" applyAlignment="1">
      <alignment vertical="center" wrapText="1"/>
    </xf>
    <xf numFmtId="0" fontId="73" fillId="0" borderId="27" xfId="0" applyFont="1" applyBorder="1" applyAlignment="1">
      <alignment horizontal="left" vertical="center" wrapText="1"/>
    </xf>
    <xf numFmtId="49" fontId="78" fillId="0" borderId="30" xfId="0" applyNumberFormat="1" applyFont="1" applyBorder="1" applyAlignment="1">
      <alignment horizontal="center" vertical="center" wrapText="1"/>
    </xf>
    <xf numFmtId="2" fontId="78" fillId="0" borderId="30" xfId="0" applyNumberFormat="1" applyFont="1" applyBorder="1" applyAlignment="1">
      <alignment horizontal="center" vertical="center" wrapText="1"/>
    </xf>
    <xf numFmtId="0" fontId="82" fillId="0" borderId="27" xfId="0" applyFont="1" applyBorder="1" applyAlignment="1">
      <alignment vertical="center" wrapText="1"/>
    </xf>
    <xf numFmtId="0" fontId="83" fillId="0" borderId="29" xfId="0" applyFont="1" applyBorder="1" applyAlignment="1">
      <alignment horizontal="center" vertical="center" wrapText="1"/>
    </xf>
    <xf numFmtId="49" fontId="82" fillId="0" borderId="29" xfId="0" applyNumberFormat="1" applyFont="1" applyBorder="1" applyAlignment="1">
      <alignment horizontal="center" vertical="center" wrapText="1"/>
    </xf>
    <xf numFmtId="0" fontId="82" fillId="0" borderId="29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78" fillId="0" borderId="33" xfId="0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49" fontId="78" fillId="0" borderId="43" xfId="0" applyNumberFormat="1" applyFont="1" applyBorder="1" applyAlignment="1">
      <alignment horizontal="center" vertical="center" wrapText="1"/>
    </xf>
    <xf numFmtId="2" fontId="78" fillId="0" borderId="43" xfId="0" applyNumberFormat="1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78" fillId="0" borderId="18" xfId="0" applyFont="1" applyBorder="1" applyAlignment="1">
      <alignment horizontal="center" vertical="center" wrapText="1"/>
    </xf>
    <xf numFmtId="49" fontId="78" fillId="0" borderId="18" xfId="0" applyNumberFormat="1" applyFont="1" applyBorder="1" applyAlignment="1">
      <alignment horizontal="center" vertical="center" wrapText="1"/>
    </xf>
    <xf numFmtId="2" fontId="78" fillId="0" borderId="18" xfId="0" applyNumberFormat="1" applyFont="1" applyBorder="1" applyAlignment="1">
      <alignment horizontal="center" vertical="center" wrapText="1"/>
    </xf>
    <xf numFmtId="49" fontId="78" fillId="0" borderId="40" xfId="0" applyNumberFormat="1" applyFont="1" applyBorder="1" applyAlignment="1">
      <alignment horizontal="center" vertical="center" wrapText="1"/>
    </xf>
    <xf numFmtId="0" fontId="73" fillId="0" borderId="32" xfId="0" applyFont="1" applyBorder="1" applyAlignment="1">
      <alignment vertical="center" wrapText="1"/>
    </xf>
    <xf numFmtId="0" fontId="73" fillId="0" borderId="44" xfId="0" applyFont="1" applyBorder="1" applyAlignment="1">
      <alignment horizontal="center" vertical="center" wrapText="1"/>
    </xf>
    <xf numFmtId="49" fontId="73" fillId="0" borderId="20" xfId="0" applyNumberFormat="1" applyFont="1" applyBorder="1" applyAlignment="1">
      <alignment horizontal="center" vertical="center" wrapText="1"/>
    </xf>
    <xf numFmtId="2" fontId="73" fillId="0" borderId="37" xfId="0" applyNumberFormat="1" applyFont="1" applyBorder="1" applyAlignment="1">
      <alignment horizontal="center" vertical="center" wrapText="1"/>
    </xf>
    <xf numFmtId="2" fontId="73" fillId="0" borderId="32" xfId="0" applyNumberFormat="1" applyFont="1" applyBorder="1" applyAlignment="1">
      <alignment horizontal="center" vertical="center" wrapText="1"/>
    </xf>
    <xf numFmtId="0" fontId="73" fillId="0" borderId="45" xfId="0" applyFont="1" applyBorder="1" applyAlignment="1">
      <alignment horizontal="center" vertical="center" wrapText="1"/>
    </xf>
    <xf numFmtId="4" fontId="73" fillId="0" borderId="37" xfId="0" applyNumberFormat="1" applyFont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center" wrapText="1"/>
    </xf>
    <xf numFmtId="49" fontId="78" fillId="0" borderId="20" xfId="0" applyNumberFormat="1" applyFont="1" applyBorder="1" applyAlignment="1">
      <alignment horizontal="center" vertical="center" wrapText="1"/>
    </xf>
    <xf numFmtId="2" fontId="73" fillId="0" borderId="30" xfId="0" applyNumberFormat="1" applyFont="1" applyBorder="1" applyAlignment="1">
      <alignment horizontal="center" vertical="center" wrapText="1"/>
    </xf>
    <xf numFmtId="0" fontId="78" fillId="0" borderId="33" xfId="0" applyFont="1" applyBorder="1" applyAlignment="1">
      <alignment vertical="center" wrapText="1"/>
    </xf>
    <xf numFmtId="0" fontId="71" fillId="0" borderId="27" xfId="0" applyFont="1" applyBorder="1" applyAlignment="1">
      <alignment horizontal="justify" vertical="center" wrapText="1"/>
    </xf>
    <xf numFmtId="0" fontId="84" fillId="0" borderId="27" xfId="0" applyFont="1" applyBorder="1" applyAlignment="1">
      <alignment vertical="center" wrapText="1"/>
    </xf>
    <xf numFmtId="2" fontId="71" fillId="0" borderId="29" xfId="0" applyNumberFormat="1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71" fillId="0" borderId="33" xfId="0" applyFont="1" applyBorder="1" applyAlignment="1">
      <alignment horizontal="center" vertical="center" wrapText="1"/>
    </xf>
    <xf numFmtId="49" fontId="78" fillId="0" borderId="33" xfId="0" applyNumberFormat="1" applyFont="1" applyBorder="1" applyAlignment="1">
      <alignment horizontal="center" vertical="center" wrapText="1"/>
    </xf>
    <xf numFmtId="2" fontId="78" fillId="0" borderId="33" xfId="0" applyNumberFormat="1" applyFont="1" applyBorder="1" applyAlignment="1">
      <alignment horizontal="center" vertical="center" wrapText="1"/>
    </xf>
    <xf numFmtId="0" fontId="78" fillId="0" borderId="29" xfId="0" applyFont="1" applyBorder="1" applyAlignment="1">
      <alignment horizontal="right" vertical="center" wrapText="1"/>
    </xf>
    <xf numFmtId="0" fontId="73" fillId="0" borderId="29" xfId="0" applyFont="1" applyBorder="1" applyAlignment="1">
      <alignment horizontal="right" vertical="center" wrapText="1"/>
    </xf>
    <xf numFmtId="0" fontId="73" fillId="0" borderId="27" xfId="0" applyFont="1" applyBorder="1" applyAlignment="1">
      <alignment horizontal="right" vertical="center" wrapText="1"/>
    </xf>
    <xf numFmtId="0" fontId="85" fillId="0" borderId="0" xfId="0" applyFont="1" applyAlignment="1">
      <alignment vertical="center" wrapText="1"/>
    </xf>
    <xf numFmtId="0" fontId="0" fillId="0" borderId="0" xfId="0" applyAlignment="1">
      <alignment horizontal="right" indent="1"/>
    </xf>
    <xf numFmtId="0" fontId="75" fillId="0" borderId="0" xfId="0" applyFont="1" applyAlignment="1">
      <alignment horizontal="right" indent="1"/>
    </xf>
    <xf numFmtId="0" fontId="75" fillId="0" borderId="0" xfId="0" applyFont="1" applyAlignment="1">
      <alignment horizontal="justify" vertical="center" wrapText="1"/>
    </xf>
    <xf numFmtId="0" fontId="71" fillId="0" borderId="0" xfId="0" applyFont="1" applyAlignment="1">
      <alignment horizontal="right" vertical="center"/>
    </xf>
    <xf numFmtId="2" fontId="73" fillId="0" borderId="29" xfId="0" applyNumberFormat="1" applyFont="1" applyFill="1" applyBorder="1" applyAlignment="1">
      <alignment horizontal="center" vertical="center" wrapText="1"/>
    </xf>
    <xf numFmtId="2" fontId="70" fillId="0" borderId="29" xfId="0" applyNumberFormat="1" applyFont="1" applyBorder="1" applyAlignment="1">
      <alignment horizontal="center" vertical="center" wrapText="1"/>
    </xf>
    <xf numFmtId="0" fontId="71" fillId="0" borderId="31" xfId="0" applyFont="1" applyBorder="1" applyAlignment="1">
      <alignment horizontal="right" vertical="center" wrapText="1"/>
    </xf>
    <xf numFmtId="0" fontId="71" fillId="0" borderId="27" xfId="0" applyFont="1" applyBorder="1" applyAlignment="1">
      <alignment horizontal="right" vertical="center" wrapText="1"/>
    </xf>
    <xf numFmtId="4" fontId="73" fillId="0" borderId="29" xfId="0" applyNumberFormat="1" applyFont="1" applyBorder="1" applyAlignment="1">
      <alignment horizontal="right" vertical="center" wrapText="1"/>
    </xf>
    <xf numFmtId="0" fontId="73" fillId="0" borderId="29" xfId="0" applyFont="1" applyBorder="1" applyAlignment="1">
      <alignment horizontal="left" vertical="center" wrapText="1"/>
    </xf>
    <xf numFmtId="0" fontId="0" fillId="34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3" fillId="0" borderId="29" xfId="0" applyFont="1" applyBorder="1" applyAlignment="1">
      <alignment horizontal="center" vertical="center" wrapText="1"/>
    </xf>
    <xf numFmtId="0" fontId="73" fillId="0" borderId="21" xfId="0" applyFont="1" applyBorder="1" applyAlignment="1">
      <alignment vertical="center" wrapText="1"/>
    </xf>
    <xf numFmtId="0" fontId="73" fillId="0" borderId="21" xfId="0" applyFont="1" applyBorder="1" applyAlignment="1">
      <alignment horizontal="center" vertical="center" wrapText="1"/>
    </xf>
    <xf numFmtId="165" fontId="81" fillId="0" borderId="13" xfId="33" applyFont="1" applyBorder="1" applyAlignment="1">
      <alignment horizontal="center" vertical="center" wrapText="1"/>
      <protection/>
    </xf>
    <xf numFmtId="165" fontId="81" fillId="0" borderId="14" xfId="33" applyFont="1" applyBorder="1" applyAlignment="1">
      <alignment horizontal="center" vertical="center" wrapText="1"/>
      <protection/>
    </xf>
    <xf numFmtId="165" fontId="68" fillId="0" borderId="0" xfId="33" applyFont="1" applyAlignment="1">
      <alignment wrapText="1"/>
      <protection/>
    </xf>
    <xf numFmtId="0" fontId="86" fillId="0" borderId="0" xfId="0" applyFont="1" applyAlignment="1">
      <alignment/>
    </xf>
    <xf numFmtId="0" fontId="73" fillId="0" borderId="4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3" fillId="0" borderId="30" xfId="0" applyFont="1" applyBorder="1" applyAlignment="1">
      <alignment horizontal="center" vertical="center" wrapText="1"/>
    </xf>
    <xf numFmtId="0" fontId="73" fillId="0" borderId="27" xfId="0" applyFont="1" applyBorder="1" applyAlignment="1">
      <alignment horizontal="center" vertical="center" wrapText="1"/>
    </xf>
    <xf numFmtId="0" fontId="70" fillId="0" borderId="21" xfId="0" applyFont="1" applyBorder="1" applyAlignment="1">
      <alignment vertical="top" wrapText="1"/>
    </xf>
    <xf numFmtId="0" fontId="73" fillId="0" borderId="21" xfId="0" applyFont="1" applyBorder="1" applyAlignment="1">
      <alignment vertical="top" wrapText="1"/>
    </xf>
    <xf numFmtId="0" fontId="71" fillId="0" borderId="21" xfId="0" applyFont="1" applyBorder="1" applyAlignment="1">
      <alignment vertical="top" wrapText="1"/>
    </xf>
    <xf numFmtId="0" fontId="78" fillId="0" borderId="24" xfId="0" applyFont="1" applyBorder="1" applyAlignment="1">
      <alignment vertical="top" wrapText="1"/>
    </xf>
    <xf numFmtId="4" fontId="73" fillId="35" borderId="29" xfId="0" applyNumberFormat="1" applyFont="1" applyFill="1" applyBorder="1" applyAlignment="1">
      <alignment horizontal="center" vertical="center" wrapText="1"/>
    </xf>
    <xf numFmtId="4" fontId="73" fillId="35" borderId="32" xfId="0" applyNumberFormat="1" applyFont="1" applyFill="1" applyBorder="1" applyAlignment="1">
      <alignment horizontal="center" vertical="center" wrapText="1"/>
    </xf>
    <xf numFmtId="4" fontId="73" fillId="35" borderId="40" xfId="0" applyNumberFormat="1" applyFont="1" applyFill="1" applyBorder="1" applyAlignment="1">
      <alignment horizontal="center" vertical="center" wrapText="1"/>
    </xf>
    <xf numFmtId="4" fontId="78" fillId="35" borderId="29" xfId="0" applyNumberFormat="1" applyFont="1" applyFill="1" applyBorder="1" applyAlignment="1">
      <alignment horizontal="center" vertical="center" wrapText="1"/>
    </xf>
    <xf numFmtId="4" fontId="73" fillId="35" borderId="27" xfId="0" applyNumberFormat="1" applyFont="1" applyFill="1" applyBorder="1" applyAlignment="1">
      <alignment horizontal="center" vertical="center" wrapText="1"/>
    </xf>
    <xf numFmtId="165" fontId="9" fillId="0" borderId="47" xfId="33" applyFont="1" applyBorder="1" applyAlignment="1">
      <alignment vertical="center" wrapText="1"/>
      <protection/>
    </xf>
    <xf numFmtId="165" fontId="9" fillId="0" borderId="47" xfId="33" applyFont="1" applyBorder="1" applyAlignment="1">
      <alignment horizontal="justify" vertical="center" wrapText="1"/>
      <protection/>
    </xf>
    <xf numFmtId="0" fontId="6" fillId="35" borderId="0" xfId="0" applyFont="1" applyFill="1" applyAlignment="1">
      <alignment horizontal="right" vertical="center"/>
    </xf>
    <xf numFmtId="165" fontId="9" fillId="35" borderId="0" xfId="33" applyFont="1" applyFill="1" applyAlignment="1">
      <alignment vertical="center" wrapText="1"/>
      <protection/>
    </xf>
    <xf numFmtId="165" fontId="10" fillId="35" borderId="0" xfId="33" applyFont="1" applyFill="1" applyAlignment="1">
      <alignment wrapText="1"/>
      <protection/>
    </xf>
    <xf numFmtId="164" fontId="10" fillId="35" borderId="0" xfId="33" applyNumberFormat="1" applyFont="1" applyFill="1" applyAlignment="1">
      <alignment wrapText="1"/>
      <protection/>
    </xf>
    <xf numFmtId="165" fontId="12" fillId="35" borderId="0" xfId="33" applyFont="1" applyFill="1" applyAlignment="1">
      <alignment horizontal="center" vertical="center" wrapText="1"/>
      <protection/>
    </xf>
    <xf numFmtId="165" fontId="9" fillId="35" borderId="48" xfId="33" applyFont="1" applyFill="1" applyBorder="1" applyAlignment="1">
      <alignment vertical="center" wrapText="1"/>
      <protection/>
    </xf>
    <xf numFmtId="164" fontId="9" fillId="35" borderId="10" xfId="33" applyNumberFormat="1" applyFont="1" applyFill="1" applyBorder="1" applyAlignment="1">
      <alignment horizontal="center" vertical="center" wrapText="1"/>
      <protection/>
    </xf>
    <xf numFmtId="164" fontId="9" fillId="35" borderId="11" xfId="33" applyNumberFormat="1" applyFont="1" applyFill="1" applyBorder="1" applyAlignment="1">
      <alignment horizontal="center" vertical="center" wrapText="1"/>
      <protection/>
    </xf>
    <xf numFmtId="165" fontId="9" fillId="35" borderId="10" xfId="33" applyFont="1" applyFill="1" applyBorder="1" applyAlignment="1">
      <alignment horizontal="center" vertical="center" wrapText="1"/>
      <protection/>
    </xf>
    <xf numFmtId="165" fontId="13" fillId="35" borderId="49" xfId="33" applyFont="1" applyFill="1" applyBorder="1" applyAlignment="1">
      <alignment vertical="center" wrapText="1"/>
      <protection/>
    </xf>
    <xf numFmtId="164" fontId="13" fillId="35" borderId="12" xfId="33" applyNumberFormat="1" applyFont="1" applyFill="1" applyBorder="1" applyAlignment="1">
      <alignment horizontal="center" vertical="center" wrapText="1"/>
      <protection/>
    </xf>
    <xf numFmtId="165" fontId="13" fillId="35" borderId="12" xfId="33" applyFont="1" applyFill="1" applyBorder="1" applyAlignment="1">
      <alignment horizontal="center" vertical="center" wrapText="1"/>
      <protection/>
    </xf>
    <xf numFmtId="165" fontId="13" fillId="36" borderId="48" xfId="33" applyFont="1" applyFill="1" applyBorder="1" applyAlignment="1">
      <alignment vertical="center" wrapText="1"/>
      <protection/>
    </xf>
    <xf numFmtId="164" fontId="13" fillId="36" borderId="10" xfId="33" applyNumberFormat="1" applyFont="1" applyFill="1" applyBorder="1" applyAlignment="1">
      <alignment horizontal="center" vertical="center" wrapText="1"/>
      <protection/>
    </xf>
    <xf numFmtId="165" fontId="13" fillId="36" borderId="10" xfId="33" applyFont="1" applyFill="1" applyBorder="1" applyAlignment="1">
      <alignment horizontal="center" vertical="center" wrapText="1"/>
      <protection/>
    </xf>
    <xf numFmtId="165" fontId="13" fillId="35" borderId="47" xfId="33" applyFont="1" applyFill="1" applyBorder="1" applyAlignment="1">
      <alignment vertical="center" wrapText="1"/>
      <protection/>
    </xf>
    <xf numFmtId="164" fontId="13" fillId="35" borderId="13" xfId="33" applyNumberFormat="1" applyFont="1" applyFill="1" applyBorder="1" applyAlignment="1">
      <alignment horizontal="center" vertical="center" wrapText="1"/>
      <protection/>
    </xf>
    <xf numFmtId="165" fontId="13" fillId="35" borderId="13" xfId="33" applyFont="1" applyFill="1" applyBorder="1" applyAlignment="1">
      <alignment horizontal="center" vertical="center" wrapText="1"/>
      <protection/>
    </xf>
    <xf numFmtId="165" fontId="9" fillId="35" borderId="47" xfId="33" applyFont="1" applyFill="1" applyBorder="1" applyAlignment="1">
      <alignment vertical="center" wrapText="1"/>
      <protection/>
    </xf>
    <xf numFmtId="164" fontId="9" fillId="35" borderId="13" xfId="33" applyNumberFormat="1" applyFont="1" applyFill="1" applyBorder="1" applyAlignment="1">
      <alignment horizontal="center" vertical="center" wrapText="1"/>
      <protection/>
    </xf>
    <xf numFmtId="164" fontId="9" fillId="35" borderId="14" xfId="33" applyNumberFormat="1" applyFont="1" applyFill="1" applyBorder="1" applyAlignment="1">
      <alignment horizontal="center" vertical="center" wrapText="1"/>
      <protection/>
    </xf>
    <xf numFmtId="165" fontId="9" fillId="35" borderId="13" xfId="33" applyFont="1" applyFill="1" applyBorder="1" applyAlignment="1">
      <alignment horizontal="center" vertical="center" wrapText="1"/>
      <protection/>
    </xf>
    <xf numFmtId="165" fontId="13" fillId="35" borderId="47" xfId="33" applyFont="1" applyFill="1" applyBorder="1" applyAlignment="1">
      <alignment horizontal="justify" vertical="center" wrapText="1"/>
      <protection/>
    </xf>
    <xf numFmtId="165" fontId="9" fillId="35" borderId="47" xfId="33" applyFont="1" applyFill="1" applyBorder="1" applyAlignment="1">
      <alignment horizontal="justify" vertical="center" wrapText="1"/>
      <protection/>
    </xf>
    <xf numFmtId="0" fontId="13" fillId="35" borderId="10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vertical="top" wrapText="1"/>
    </xf>
    <xf numFmtId="0" fontId="9" fillId="35" borderId="29" xfId="0" applyFont="1" applyFill="1" applyBorder="1" applyAlignment="1">
      <alignment vertical="center" wrapText="1"/>
    </xf>
    <xf numFmtId="0" fontId="9" fillId="35" borderId="29" xfId="0" applyFont="1" applyFill="1" applyBorder="1" applyAlignment="1">
      <alignment horizontal="justify" vertical="center" wrapText="1"/>
    </xf>
    <xf numFmtId="0" fontId="9" fillId="35" borderId="32" xfId="0" applyFont="1" applyFill="1" applyBorder="1" applyAlignment="1">
      <alignment horizontal="justify" vertical="center" wrapText="1"/>
    </xf>
    <xf numFmtId="0" fontId="9" fillId="35" borderId="29" xfId="0" applyFont="1" applyFill="1" applyBorder="1" applyAlignment="1">
      <alignment horizontal="left" vertical="center" wrapText="1"/>
    </xf>
    <xf numFmtId="0" fontId="8" fillId="35" borderId="50" xfId="0" applyFont="1" applyFill="1" applyBorder="1" applyAlignment="1">
      <alignment wrapText="1"/>
    </xf>
    <xf numFmtId="0" fontId="9" fillId="35" borderId="33" xfId="0" applyFont="1" applyFill="1" applyBorder="1" applyAlignment="1">
      <alignment vertical="center" wrapText="1"/>
    </xf>
    <xf numFmtId="165" fontId="9" fillId="35" borderId="33" xfId="33" applyFont="1" applyFill="1" applyBorder="1" applyAlignment="1">
      <alignment vertical="center" wrapText="1"/>
      <protection/>
    </xf>
    <xf numFmtId="0" fontId="9" fillId="35" borderId="30" xfId="0" applyFont="1" applyFill="1" applyBorder="1" applyAlignment="1">
      <alignment horizontal="justify" vertical="center" wrapText="1"/>
    </xf>
    <xf numFmtId="0" fontId="9" fillId="35" borderId="30" xfId="0" applyFont="1" applyFill="1" applyBorder="1" applyAlignment="1">
      <alignment vertical="center" wrapText="1"/>
    </xf>
    <xf numFmtId="0" fontId="82" fillId="0" borderId="51" xfId="0" applyFont="1" applyBorder="1" applyAlignment="1">
      <alignment horizontal="center" wrapText="1"/>
    </xf>
    <xf numFmtId="0" fontId="82" fillId="0" borderId="52" xfId="0" applyFont="1" applyBorder="1" applyAlignment="1">
      <alignment horizontal="right" wrapText="1"/>
    </xf>
    <xf numFmtId="0" fontId="82" fillId="0" borderId="46" xfId="0" applyFont="1" applyBorder="1" applyAlignment="1">
      <alignment horizontal="right" wrapText="1"/>
    </xf>
    <xf numFmtId="0" fontId="82" fillId="0" borderId="21" xfId="0" applyFont="1" applyBorder="1" applyAlignment="1">
      <alignment horizontal="center" wrapText="1"/>
    </xf>
    <xf numFmtId="0" fontId="82" fillId="0" borderId="23" xfId="0" applyFont="1" applyBorder="1" applyAlignment="1">
      <alignment wrapText="1"/>
    </xf>
    <xf numFmtId="0" fontId="82" fillId="0" borderId="53" xfId="0" applyFont="1" applyBorder="1" applyAlignment="1">
      <alignment wrapText="1"/>
    </xf>
    <xf numFmtId="0" fontId="82" fillId="0" borderId="26" xfId="0" applyFont="1" applyBorder="1" applyAlignment="1">
      <alignment vertical="top" wrapText="1"/>
    </xf>
    <xf numFmtId="0" fontId="9" fillId="0" borderId="21" xfId="0" applyFont="1" applyBorder="1" applyAlignment="1">
      <alignment vertical="center" wrapText="1"/>
    </xf>
    <xf numFmtId="0" fontId="73" fillId="0" borderId="27" xfId="0" applyFont="1" applyFill="1" applyBorder="1" applyAlignment="1">
      <alignment horizontal="left" vertical="center" wrapText="1"/>
    </xf>
    <xf numFmtId="4" fontId="9" fillId="35" borderId="29" xfId="0" applyNumberFormat="1" applyFont="1" applyFill="1" applyBorder="1" applyAlignment="1">
      <alignment horizontal="center" vertical="center" wrapText="1"/>
    </xf>
    <xf numFmtId="0" fontId="82" fillId="35" borderId="0" xfId="0" applyFont="1" applyFill="1" applyAlignment="1">
      <alignment horizontal="right" vertical="center" wrapText="1"/>
    </xf>
    <xf numFmtId="0" fontId="0" fillId="35" borderId="0" xfId="0" applyFont="1" applyFill="1" applyAlignment="1">
      <alignment horizontal="right" wrapText="1"/>
    </xf>
    <xf numFmtId="0" fontId="82" fillId="35" borderId="0" xfId="0" applyFont="1" applyFill="1" applyAlignment="1">
      <alignment horizontal="right" vertical="center"/>
    </xf>
    <xf numFmtId="0" fontId="73" fillId="35" borderId="0" xfId="0" applyFont="1" applyFill="1" applyAlignment="1">
      <alignment horizontal="right" vertical="center" wrapText="1"/>
    </xf>
    <xf numFmtId="0" fontId="0" fillId="35" borderId="0" xfId="0" applyFill="1" applyAlignment="1">
      <alignment wrapText="1"/>
    </xf>
    <xf numFmtId="0" fontId="73" fillId="35" borderId="29" xfId="0" applyFont="1" applyFill="1" applyBorder="1" applyAlignment="1">
      <alignment horizontal="center" vertical="center" wrapText="1"/>
    </xf>
    <xf numFmtId="0" fontId="87" fillId="35" borderId="0" xfId="0" applyFont="1" applyFill="1" applyAlignment="1">
      <alignment horizontal="right" vertic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right" indent="1"/>
    </xf>
    <xf numFmtId="0" fontId="82" fillId="35" borderId="0" xfId="0" applyFont="1" applyFill="1" applyAlignment="1">
      <alignment horizontal="right" indent="1"/>
    </xf>
    <xf numFmtId="0" fontId="6" fillId="35" borderId="0" xfId="0" applyFont="1" applyFill="1" applyAlignment="1">
      <alignment horizontal="right" vertical="center"/>
    </xf>
    <xf numFmtId="0" fontId="7" fillId="35" borderId="0" xfId="0" applyFont="1" applyFill="1" applyAlignment="1">
      <alignment horizontal="right"/>
    </xf>
    <xf numFmtId="165" fontId="9" fillId="35" borderId="14" xfId="33" applyFont="1" applyFill="1" applyBorder="1" applyAlignment="1">
      <alignment horizontal="right" vertical="center"/>
      <protection/>
    </xf>
    <xf numFmtId="0" fontId="7" fillId="35" borderId="14" xfId="0" applyFont="1" applyFill="1" applyBorder="1" applyAlignment="1">
      <alignment horizontal="right"/>
    </xf>
    <xf numFmtId="0" fontId="8" fillId="35" borderId="0" xfId="0" applyFont="1" applyFill="1" applyAlignment="1">
      <alignment horizontal="right" vertical="center"/>
    </xf>
    <xf numFmtId="165" fontId="11" fillId="35" borderId="0" xfId="33" applyFont="1" applyFill="1" applyBorder="1" applyAlignment="1">
      <alignment horizontal="center" vertical="center" wrapText="1"/>
      <protection/>
    </xf>
    <xf numFmtId="0" fontId="71" fillId="0" borderId="28" xfId="0" applyFont="1" applyBorder="1" applyAlignment="1">
      <alignment horizontal="right" vertical="center"/>
    </xf>
    <xf numFmtId="0" fontId="0" fillId="0" borderId="28" xfId="0" applyBorder="1" applyAlignment="1">
      <alignment horizontal="right"/>
    </xf>
    <xf numFmtId="0" fontId="82" fillId="0" borderId="0" xfId="0" applyFont="1" applyAlignment="1">
      <alignment horizontal="right" wrapText="1"/>
    </xf>
    <xf numFmtId="0" fontId="87" fillId="0" borderId="0" xfId="0" applyFont="1" applyAlignment="1">
      <alignment horizontal="right" vertical="center" wrapText="1"/>
    </xf>
    <xf numFmtId="0" fontId="88" fillId="0" borderId="0" xfId="0" applyFont="1" applyAlignment="1">
      <alignment horizontal="center" vertical="center" wrapText="1"/>
    </xf>
    <xf numFmtId="0" fontId="89" fillId="0" borderId="0" xfId="0" applyFont="1" applyAlignment="1">
      <alignment wrapText="1"/>
    </xf>
    <xf numFmtId="0" fontId="70" fillId="0" borderId="23" xfId="0" applyFont="1" applyBorder="1" applyAlignment="1">
      <alignment horizontal="right" vertical="center" wrapText="1"/>
    </xf>
    <xf numFmtId="0" fontId="0" fillId="0" borderId="23" xfId="0" applyBorder="1" applyAlignment="1">
      <alignment horizontal="right" wrapText="1"/>
    </xf>
    <xf numFmtId="0" fontId="82" fillId="35" borderId="0" xfId="0" applyFont="1" applyFill="1" applyAlignment="1">
      <alignment horizontal="right" wrapText="1"/>
    </xf>
    <xf numFmtId="0" fontId="87" fillId="35" borderId="0" xfId="0" applyFont="1" applyFill="1" applyAlignment="1">
      <alignment horizontal="right" vertical="center" wrapText="1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3" fillId="0" borderId="15" xfId="0" applyFont="1" applyBorder="1" applyAlignment="1">
      <alignment vertical="center" wrapText="1"/>
    </xf>
    <xf numFmtId="0" fontId="73" fillId="0" borderId="18" xfId="0" applyFont="1" applyBorder="1" applyAlignment="1">
      <alignment vertical="center" wrapText="1"/>
    </xf>
    <xf numFmtId="0" fontId="73" fillId="0" borderId="15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70" fillId="0" borderId="45" xfId="0" applyFont="1" applyBorder="1" applyAlignment="1">
      <alignment vertical="center" wrapText="1"/>
    </xf>
    <xf numFmtId="0" fontId="70" fillId="0" borderId="43" xfId="0" applyFont="1" applyBorder="1" applyAlignment="1">
      <alignment vertical="center" wrapText="1"/>
    </xf>
    <xf numFmtId="0" fontId="70" fillId="0" borderId="54" xfId="0" applyFont="1" applyBorder="1" applyAlignment="1">
      <alignment vertical="center" wrapText="1"/>
    </xf>
    <xf numFmtId="0" fontId="70" fillId="0" borderId="29" xfId="0" applyFont="1" applyBorder="1" applyAlignment="1">
      <alignment vertical="center" wrapText="1"/>
    </xf>
    <xf numFmtId="0" fontId="70" fillId="0" borderId="15" xfId="0" applyFont="1" applyBorder="1" applyAlignment="1">
      <alignment vertical="center" wrapText="1"/>
    </xf>
    <xf numFmtId="0" fontId="70" fillId="0" borderId="18" xfId="0" applyFont="1" applyBorder="1" applyAlignment="1">
      <alignment vertical="center" wrapText="1"/>
    </xf>
    <xf numFmtId="0" fontId="70" fillId="0" borderId="33" xfId="0" applyFont="1" applyBorder="1" applyAlignment="1">
      <alignment vertical="center" wrapText="1"/>
    </xf>
    <xf numFmtId="0" fontId="9" fillId="35" borderId="30" xfId="0" applyFont="1" applyFill="1" applyBorder="1" applyAlignment="1">
      <alignment horizontal="justify" vertical="center" wrapText="1"/>
    </xf>
    <xf numFmtId="0" fontId="9" fillId="35" borderId="27" xfId="0" applyFont="1" applyFill="1" applyBorder="1" applyAlignment="1">
      <alignment horizontal="justify" vertical="center" wrapText="1"/>
    </xf>
    <xf numFmtId="0" fontId="73" fillId="0" borderId="51" xfId="0" applyFont="1" applyBorder="1" applyAlignment="1">
      <alignment horizontal="center" vertical="center" wrapText="1"/>
    </xf>
    <xf numFmtId="0" fontId="73" fillId="0" borderId="52" xfId="0" applyFont="1" applyBorder="1" applyAlignment="1">
      <alignment horizontal="center" vertical="center" wrapText="1"/>
    </xf>
    <xf numFmtId="0" fontId="73" fillId="0" borderId="46" xfId="0" applyFont="1" applyBorder="1" applyAlignment="1">
      <alignment horizontal="center" vertical="center" wrapText="1"/>
    </xf>
    <xf numFmtId="0" fontId="82" fillId="0" borderId="55" xfId="0" applyFont="1" applyBorder="1" applyAlignment="1">
      <alignment wrapText="1"/>
    </xf>
    <xf numFmtId="0" fontId="82" fillId="0" borderId="0" xfId="0" applyFont="1" applyBorder="1" applyAlignment="1">
      <alignment wrapText="1"/>
    </xf>
    <xf numFmtId="0" fontId="82" fillId="0" borderId="26" xfId="0" applyFont="1" applyBorder="1" applyAlignment="1">
      <alignment wrapText="1"/>
    </xf>
    <xf numFmtId="0" fontId="82" fillId="0" borderId="21" xfId="0" applyFont="1" applyBorder="1" applyAlignment="1">
      <alignment wrapText="1"/>
    </xf>
    <xf numFmtId="0" fontId="82" fillId="0" borderId="23" xfId="0" applyFont="1" applyBorder="1" applyAlignment="1">
      <alignment wrapText="1"/>
    </xf>
    <xf numFmtId="0" fontId="82" fillId="0" borderId="53" xfId="0" applyFont="1" applyBorder="1" applyAlignment="1">
      <alignment wrapText="1"/>
    </xf>
    <xf numFmtId="0" fontId="71" fillId="0" borderId="55" xfId="0" applyFont="1" applyBorder="1" applyAlignment="1">
      <alignment horizontal="center" vertical="center"/>
    </xf>
    <xf numFmtId="0" fontId="82" fillId="0" borderId="0" xfId="0" applyFont="1" applyBorder="1" applyAlignment="1">
      <alignment/>
    </xf>
    <xf numFmtId="0" fontId="82" fillId="0" borderId="26" xfId="0" applyFont="1" applyBorder="1" applyAlignment="1">
      <alignment/>
    </xf>
    <xf numFmtId="0" fontId="73" fillId="0" borderId="30" xfId="0" applyFont="1" applyBorder="1" applyAlignment="1">
      <alignment horizontal="center" vertical="center" wrapText="1"/>
    </xf>
    <xf numFmtId="0" fontId="73" fillId="0" borderId="27" xfId="0" applyFont="1" applyBorder="1" applyAlignment="1">
      <alignment horizontal="center" vertical="center" wrapText="1"/>
    </xf>
    <xf numFmtId="0" fontId="70" fillId="0" borderId="44" xfId="0" applyFont="1" applyBorder="1" applyAlignment="1">
      <alignment vertical="center" wrapText="1"/>
    </xf>
    <xf numFmtId="0" fontId="70" fillId="0" borderId="37" xfId="0" applyFont="1" applyBorder="1" applyAlignment="1">
      <alignment vertical="center" wrapText="1"/>
    </xf>
    <xf numFmtId="0" fontId="73" fillId="0" borderId="54" xfId="0" applyFont="1" applyBorder="1" applyAlignment="1">
      <alignment vertical="center" wrapText="1"/>
    </xf>
    <xf numFmtId="0" fontId="73" fillId="0" borderId="29" xfId="0" applyFont="1" applyBorder="1" applyAlignment="1">
      <alignment vertical="center" wrapText="1"/>
    </xf>
    <xf numFmtId="0" fontId="73" fillId="0" borderId="33" xfId="0" applyFont="1" applyBorder="1" applyAlignment="1">
      <alignment horizontal="left" vertical="center" wrapText="1"/>
    </xf>
    <xf numFmtId="0" fontId="73" fillId="0" borderId="44" xfId="0" applyFont="1" applyBorder="1" applyAlignment="1">
      <alignment horizontal="justify" vertical="center" wrapText="1"/>
    </xf>
    <xf numFmtId="0" fontId="73" fillId="0" borderId="37" xfId="0" applyFont="1" applyBorder="1" applyAlignment="1">
      <alignment horizontal="justify" vertical="center" wrapText="1"/>
    </xf>
    <xf numFmtId="0" fontId="73" fillId="0" borderId="21" xfId="0" applyFont="1" applyBorder="1" applyAlignment="1">
      <alignment horizontal="center" vertical="center" wrapText="1"/>
    </xf>
    <xf numFmtId="0" fontId="73" fillId="0" borderId="53" xfId="0" applyFont="1" applyBorder="1" applyAlignment="1">
      <alignment horizontal="center" vertical="center" wrapText="1"/>
    </xf>
    <xf numFmtId="0" fontId="78" fillId="0" borderId="51" xfId="0" applyFont="1" applyBorder="1" applyAlignment="1">
      <alignment horizontal="center" vertical="center" wrapText="1"/>
    </xf>
    <xf numFmtId="0" fontId="78" fillId="0" borderId="52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 wrapText="1"/>
    </xf>
    <xf numFmtId="0" fontId="78" fillId="0" borderId="53" xfId="0" applyFont="1" applyBorder="1" applyAlignment="1">
      <alignment horizontal="center" vertical="center" wrapText="1"/>
    </xf>
    <xf numFmtId="0" fontId="73" fillId="0" borderId="56" xfId="0" applyFont="1" applyBorder="1" applyAlignment="1">
      <alignment vertical="center" wrapText="1"/>
    </xf>
    <xf numFmtId="0" fontId="73" fillId="0" borderId="57" xfId="0" applyFont="1" applyBorder="1" applyAlignment="1">
      <alignment vertical="center" wrapText="1"/>
    </xf>
    <xf numFmtId="0" fontId="78" fillId="0" borderId="58" xfId="0" applyFont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center" wrapText="1"/>
    </xf>
    <xf numFmtId="0" fontId="78" fillId="0" borderId="59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2" fillId="35" borderId="0" xfId="0" applyFont="1" applyFill="1" applyAlignment="1">
      <alignment horizontal="right"/>
    </xf>
    <xf numFmtId="0" fontId="73" fillId="0" borderId="51" xfId="0" applyFont="1" applyBorder="1" applyAlignment="1">
      <alignment vertical="center" wrapText="1"/>
    </xf>
    <xf numFmtId="0" fontId="73" fillId="0" borderId="46" xfId="0" applyFont="1" applyBorder="1" applyAlignment="1">
      <alignment vertical="center" wrapText="1"/>
    </xf>
    <xf numFmtId="0" fontId="73" fillId="0" borderId="55" xfId="0" applyFont="1" applyBorder="1" applyAlignment="1">
      <alignment vertical="center" wrapText="1"/>
    </xf>
    <xf numFmtId="0" fontId="73" fillId="0" borderId="26" xfId="0" applyFont="1" applyBorder="1" applyAlignment="1">
      <alignment vertical="center" wrapText="1"/>
    </xf>
    <xf numFmtId="0" fontId="73" fillId="0" borderId="21" xfId="0" applyFont="1" applyBorder="1" applyAlignment="1">
      <alignment vertical="center" wrapText="1"/>
    </xf>
    <xf numFmtId="0" fontId="73" fillId="0" borderId="53" xfId="0" applyFont="1" applyBorder="1" applyAlignment="1">
      <alignment vertical="center" wrapText="1"/>
    </xf>
    <xf numFmtId="0" fontId="73" fillId="0" borderId="24" xfId="0" applyFont="1" applyBorder="1" applyAlignment="1">
      <alignment horizontal="center" vertical="center" wrapText="1"/>
    </xf>
    <xf numFmtId="0" fontId="73" fillId="0" borderId="60" xfId="0" applyFont="1" applyBorder="1" applyAlignment="1">
      <alignment horizontal="center" vertical="center" wrapText="1"/>
    </xf>
    <xf numFmtId="0" fontId="73" fillId="0" borderId="61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82" fillId="35" borderId="0" xfId="0" applyFont="1" applyFill="1" applyAlignment="1">
      <alignment horizontal="right" shrinkToFit="1"/>
    </xf>
    <xf numFmtId="0" fontId="78" fillId="0" borderId="55" xfId="0" applyFont="1" applyBorder="1" applyAlignment="1">
      <alignment horizontal="center" vertical="center" wrapText="1"/>
    </xf>
    <xf numFmtId="0" fontId="78" fillId="0" borderId="26" xfId="0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3" fillId="35" borderId="0" xfId="0" applyFont="1" applyFill="1" applyAlignment="1">
      <alignment horizontal="right"/>
    </xf>
    <xf numFmtId="0" fontId="82" fillId="35" borderId="0" xfId="0" applyFont="1" applyFill="1" applyAlignment="1">
      <alignment horizontal="right" vertical="center" wrapText="1"/>
    </xf>
    <xf numFmtId="0" fontId="0" fillId="35" borderId="0" xfId="0" applyFont="1" applyFill="1" applyAlignment="1">
      <alignment horizontal="right" wrapText="1"/>
    </xf>
    <xf numFmtId="0" fontId="90" fillId="0" borderId="0" xfId="0" applyFont="1" applyFill="1" applyAlignment="1">
      <alignment horizontal="center" vertical="center" wrapText="1"/>
    </xf>
    <xf numFmtId="0" fontId="89" fillId="0" borderId="0" xfId="0" applyFont="1" applyFill="1" applyAlignment="1">
      <alignment wrapText="1"/>
    </xf>
    <xf numFmtId="0" fontId="73" fillId="0" borderId="28" xfId="0" applyFont="1" applyFill="1" applyBorder="1" applyAlignment="1">
      <alignment horizontal="right" vertical="center" wrapText="1"/>
    </xf>
    <xf numFmtId="0" fontId="0" fillId="0" borderId="28" xfId="0" applyFill="1" applyBorder="1" applyAlignment="1">
      <alignment wrapText="1"/>
    </xf>
    <xf numFmtId="0" fontId="82" fillId="35" borderId="0" xfId="0" applyFont="1" applyFill="1" applyAlignment="1">
      <alignment horizontal="right" vertical="center"/>
    </xf>
    <xf numFmtId="0" fontId="0" fillId="35" borderId="0" xfId="0" applyFont="1" applyFill="1" applyAlignment="1">
      <alignment horizontal="right"/>
    </xf>
    <xf numFmtId="0" fontId="90" fillId="0" borderId="0" xfId="0" applyFont="1" applyAlignment="1">
      <alignment horizontal="center" vertical="center" wrapText="1"/>
    </xf>
    <xf numFmtId="0" fontId="73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horizontal="right" wrapText="1"/>
    </xf>
    <xf numFmtId="0" fontId="91" fillId="0" borderId="28" xfId="0" applyFont="1" applyBorder="1" applyAlignment="1">
      <alignment horizontal="right" vertical="center"/>
    </xf>
    <xf numFmtId="0" fontId="92" fillId="0" borderId="28" xfId="0" applyFont="1" applyBorder="1" applyAlignment="1">
      <alignment vertical="center"/>
    </xf>
    <xf numFmtId="49" fontId="73" fillId="0" borderId="30" xfId="0" applyNumberFormat="1" applyFont="1" applyBorder="1" applyAlignment="1">
      <alignment horizontal="center" vertical="center" wrapText="1"/>
    </xf>
    <xf numFmtId="49" fontId="73" fillId="0" borderId="27" xfId="0" applyNumberFormat="1" applyFont="1" applyBorder="1" applyAlignment="1">
      <alignment horizontal="center" vertical="center" wrapText="1"/>
    </xf>
    <xf numFmtId="2" fontId="73" fillId="0" borderId="30" xfId="0" applyNumberFormat="1" applyFont="1" applyBorder="1" applyAlignment="1">
      <alignment horizontal="center" vertical="center" wrapText="1"/>
    </xf>
    <xf numFmtId="2" fontId="73" fillId="0" borderId="27" xfId="0" applyNumberFormat="1" applyFont="1" applyBorder="1" applyAlignment="1">
      <alignment horizontal="center" vertical="center" wrapText="1"/>
    </xf>
    <xf numFmtId="0" fontId="73" fillId="0" borderId="30" xfId="0" applyFont="1" applyBorder="1" applyAlignment="1">
      <alignment horizontal="right" vertical="center" wrapText="1"/>
    </xf>
    <xf numFmtId="0" fontId="73" fillId="0" borderId="27" xfId="0" applyFont="1" applyBorder="1" applyAlignment="1">
      <alignment horizontal="right" vertical="center" wrapText="1"/>
    </xf>
    <xf numFmtId="0" fontId="73" fillId="0" borderId="62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right" vertical="center" wrapText="1"/>
    </xf>
    <xf numFmtId="0" fontId="78" fillId="0" borderId="18" xfId="0" applyFont="1" applyBorder="1" applyAlignment="1">
      <alignment horizontal="right" vertical="center" wrapText="1"/>
    </xf>
    <xf numFmtId="0" fontId="83" fillId="0" borderId="15" xfId="0" applyFont="1" applyBorder="1" applyAlignment="1">
      <alignment vertical="center" wrapText="1"/>
    </xf>
    <xf numFmtId="0" fontId="83" fillId="0" borderId="18" xfId="0" applyFont="1" applyBorder="1" applyAlignment="1">
      <alignment vertical="center" wrapText="1"/>
    </xf>
    <xf numFmtId="0" fontId="78" fillId="0" borderId="15" xfId="0" applyFont="1" applyBorder="1" applyAlignment="1">
      <alignment horizontal="left" vertical="center" wrapText="1"/>
    </xf>
    <xf numFmtId="0" fontId="78" fillId="0" borderId="18" xfId="0" applyFont="1" applyBorder="1" applyAlignment="1">
      <alignment horizontal="left" vertical="center" wrapText="1"/>
    </xf>
    <xf numFmtId="0" fontId="0" fillId="35" borderId="0" xfId="0" applyFont="1" applyFill="1" applyAlignment="1">
      <alignment/>
    </xf>
    <xf numFmtId="0" fontId="82" fillId="35" borderId="0" xfId="0" applyFont="1" applyFill="1" applyAlignment="1">
      <alignment horizontal="right" indent="1"/>
    </xf>
    <xf numFmtId="0" fontId="0" fillId="35" borderId="0" xfId="0" applyFont="1" applyFill="1" applyAlignment="1">
      <alignment horizontal="right" indent="1"/>
    </xf>
    <xf numFmtId="0" fontId="79" fillId="0" borderId="0" xfId="0" applyFont="1" applyAlignment="1">
      <alignment horizontal="center" vertical="center" wrapText="1"/>
    </xf>
    <xf numFmtId="0" fontId="93" fillId="0" borderId="0" xfId="0" applyFont="1" applyAlignment="1">
      <alignment wrapText="1"/>
    </xf>
    <xf numFmtId="0" fontId="71" fillId="0" borderId="30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71" fillId="0" borderId="62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2" fontId="71" fillId="0" borderId="30" xfId="0" applyNumberFormat="1" applyFont="1" applyBorder="1" applyAlignment="1">
      <alignment horizontal="center" vertical="center" wrapText="1"/>
    </xf>
    <xf numFmtId="2" fontId="71" fillId="0" borderId="27" xfId="0" applyNumberFormat="1" applyFont="1" applyBorder="1" applyAlignment="1">
      <alignment horizontal="center" vertical="center" wrapText="1"/>
    </xf>
    <xf numFmtId="0" fontId="73" fillId="0" borderId="31" xfId="0" applyFont="1" applyFill="1" applyBorder="1" applyAlignment="1">
      <alignment horizontal="justify" vertical="center" wrapText="1"/>
    </xf>
    <xf numFmtId="0" fontId="73" fillId="0" borderId="40" xfId="0" applyFont="1" applyFill="1" applyBorder="1" applyAlignment="1">
      <alignment horizontal="justify" vertical="center" wrapText="1"/>
    </xf>
    <xf numFmtId="0" fontId="78" fillId="0" borderId="27" xfId="0" applyFont="1" applyBorder="1" applyAlignment="1">
      <alignment horizontal="left" vertical="top" wrapText="1"/>
    </xf>
    <xf numFmtId="0" fontId="73" fillId="0" borderId="33" xfId="0" applyFont="1" applyBorder="1" applyAlignment="1">
      <alignment wrapText="1"/>
    </xf>
    <xf numFmtId="49" fontId="73" fillId="0" borderId="33" xfId="0" applyNumberFormat="1" applyFont="1" applyBorder="1" applyAlignment="1">
      <alignment horizontal="center" vertical="center" wrapText="1"/>
    </xf>
    <xf numFmtId="2" fontId="73" fillId="0" borderId="33" xfId="0" applyNumberFormat="1" applyFont="1" applyBorder="1" applyAlignment="1">
      <alignment horizontal="center" vertical="center" wrapText="1"/>
    </xf>
    <xf numFmtId="0" fontId="73" fillId="0" borderId="33" xfId="0" applyFont="1" applyFill="1" applyBorder="1" applyAlignment="1">
      <alignment horizontal="justify" vertical="center" wrapText="1"/>
    </xf>
    <xf numFmtId="0" fontId="73" fillId="0" borderId="33" xfId="0" applyFont="1" applyBorder="1" applyAlignment="1">
      <alignment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view="pageBreakPreview" zoomScale="110" zoomScaleSheetLayoutView="110" zoomScalePageLayoutView="0" workbookViewId="0" topLeftCell="A7">
      <selection activeCell="D38" sqref="D38"/>
    </sheetView>
  </sheetViews>
  <sheetFormatPr defaultColWidth="8.50390625" defaultRowHeight="14.25"/>
  <cols>
    <col min="1" max="1" width="26.25390625" style="2" customWidth="1"/>
    <col min="2" max="2" width="65.125" style="2" customWidth="1"/>
    <col min="3" max="3" width="12.875" style="3" customWidth="1"/>
    <col min="4" max="4" width="11.875" style="3" customWidth="1"/>
    <col min="5" max="5" width="11.00390625" style="3" customWidth="1"/>
    <col min="6" max="6" width="12.875" style="2" hidden="1" customWidth="1"/>
    <col min="7" max="7" width="11.875" style="2" hidden="1" customWidth="1"/>
    <col min="8" max="8" width="5.625" style="2" hidden="1" customWidth="1"/>
    <col min="9" max="16384" width="8.50390625" style="2" customWidth="1"/>
  </cols>
  <sheetData>
    <row r="1" spans="1:6" ht="15">
      <c r="A1" s="295" t="s">
        <v>128</v>
      </c>
      <c r="B1" s="296"/>
      <c r="C1" s="296"/>
      <c r="D1" s="296"/>
      <c r="E1" s="296"/>
      <c r="F1" s="240"/>
    </row>
    <row r="2" spans="1:6" ht="15.75" customHeight="1">
      <c r="A2" s="295" t="s">
        <v>129</v>
      </c>
      <c r="B2" s="296"/>
      <c r="C2" s="296"/>
      <c r="D2" s="296"/>
      <c r="E2" s="296"/>
      <c r="F2" s="296"/>
    </row>
    <row r="3" spans="1:6" ht="18.75" customHeight="1">
      <c r="A3" s="295" t="s">
        <v>130</v>
      </c>
      <c r="B3" s="296"/>
      <c r="C3" s="296"/>
      <c r="D3" s="296"/>
      <c r="E3" s="296"/>
      <c r="F3" s="296"/>
    </row>
    <row r="4" spans="1:6" ht="12" customHeight="1">
      <c r="A4" s="299" t="s">
        <v>655</v>
      </c>
      <c r="B4" s="296"/>
      <c r="C4" s="296"/>
      <c r="D4" s="296"/>
      <c r="E4" s="296"/>
      <c r="F4" s="296"/>
    </row>
    <row r="5" spans="1:6" ht="15.75">
      <c r="A5" s="241"/>
      <c r="B5" s="242"/>
      <c r="C5" s="243"/>
      <c r="D5" s="243"/>
      <c r="E5" s="243"/>
      <c r="F5" s="242"/>
    </row>
    <row r="6" spans="1:6" ht="23.25" customHeight="1">
      <c r="A6" s="300" t="s">
        <v>0</v>
      </c>
      <c r="B6" s="300"/>
      <c r="C6" s="300"/>
      <c r="D6" s="300"/>
      <c r="E6" s="300"/>
      <c r="F6" s="242"/>
    </row>
    <row r="7" spans="1:6" ht="24" customHeight="1">
      <c r="A7" s="300" t="s">
        <v>1</v>
      </c>
      <c r="B7" s="300"/>
      <c r="C7" s="300"/>
      <c r="D7" s="300"/>
      <c r="E7" s="300"/>
      <c r="F7" s="242"/>
    </row>
    <row r="8" spans="1:6" ht="24.75" customHeight="1">
      <c r="A8" s="300" t="s">
        <v>131</v>
      </c>
      <c r="B8" s="300"/>
      <c r="C8" s="300"/>
      <c r="D8" s="300"/>
      <c r="E8" s="300"/>
      <c r="F8" s="242"/>
    </row>
    <row r="9" spans="1:6" ht="18.75">
      <c r="A9" s="244"/>
      <c r="B9" s="242"/>
      <c r="C9" s="243"/>
      <c r="D9" s="243"/>
      <c r="E9" s="243"/>
      <c r="F9" s="242"/>
    </row>
    <row r="10" spans="1:6" ht="15.75">
      <c r="A10" s="297" t="s">
        <v>2</v>
      </c>
      <c r="B10" s="298"/>
      <c r="C10" s="298"/>
      <c r="D10" s="298"/>
      <c r="E10" s="298"/>
      <c r="F10" s="242"/>
    </row>
    <row r="11" spans="1:8" ht="31.5">
      <c r="A11" s="245" t="s">
        <v>3</v>
      </c>
      <c r="B11" s="245" t="s">
        <v>4</v>
      </c>
      <c r="C11" s="246" t="s">
        <v>5</v>
      </c>
      <c r="D11" s="247" t="s">
        <v>6</v>
      </c>
      <c r="E11" s="246" t="s">
        <v>7</v>
      </c>
      <c r="F11" s="248" t="s">
        <v>5</v>
      </c>
      <c r="G11" s="5" t="s">
        <v>6</v>
      </c>
      <c r="H11" s="4" t="s">
        <v>7</v>
      </c>
    </row>
    <row r="12" spans="1:8" ht="31.5">
      <c r="A12" s="249" t="s">
        <v>8</v>
      </c>
      <c r="B12" s="249" t="s">
        <v>9</v>
      </c>
      <c r="C12" s="250">
        <f>C13+C16+C19+C27+C30+C36+C39</f>
        <v>5638.099999999999</v>
      </c>
      <c r="D12" s="250">
        <f>D13+D16+D19+D27+D30+D36+D39</f>
        <v>5630.8</v>
      </c>
      <c r="E12" s="250">
        <f>E13+E16+E19+E27+E30+E36+E39</f>
        <v>5794.099999999999</v>
      </c>
      <c r="F12" s="251" t="s">
        <v>10</v>
      </c>
      <c r="G12" s="7" t="s">
        <v>11</v>
      </c>
      <c r="H12" s="6" t="s">
        <v>12</v>
      </c>
    </row>
    <row r="13" spans="1:8" ht="15.75">
      <c r="A13" s="252" t="s">
        <v>13</v>
      </c>
      <c r="B13" s="252" t="s">
        <v>14</v>
      </c>
      <c r="C13" s="253">
        <f aca="true" t="shared" si="0" ref="C13:E14">C14</f>
        <v>813</v>
      </c>
      <c r="D13" s="253">
        <f t="shared" si="0"/>
        <v>845.8</v>
      </c>
      <c r="E13" s="253">
        <f t="shared" si="0"/>
        <v>899.3</v>
      </c>
      <c r="F13" s="254" t="s">
        <v>15</v>
      </c>
      <c r="G13" s="9" t="s">
        <v>16</v>
      </c>
      <c r="H13" s="8" t="s">
        <v>17</v>
      </c>
    </row>
    <row r="14" spans="1:8" ht="15.75">
      <c r="A14" s="255" t="s">
        <v>18</v>
      </c>
      <c r="B14" s="255" t="s">
        <v>19</v>
      </c>
      <c r="C14" s="256">
        <f t="shared" si="0"/>
        <v>813</v>
      </c>
      <c r="D14" s="256">
        <f t="shared" si="0"/>
        <v>845.8</v>
      </c>
      <c r="E14" s="256">
        <f t="shared" si="0"/>
        <v>899.3</v>
      </c>
      <c r="F14" s="257" t="s">
        <v>15</v>
      </c>
      <c r="G14" s="11" t="s">
        <v>16</v>
      </c>
      <c r="H14" s="10" t="s">
        <v>17</v>
      </c>
    </row>
    <row r="15" spans="1:8" s="14" customFormat="1" ht="63">
      <c r="A15" s="258" t="s">
        <v>20</v>
      </c>
      <c r="B15" s="258" t="s">
        <v>621</v>
      </c>
      <c r="C15" s="259">
        <v>813</v>
      </c>
      <c r="D15" s="260">
        <v>845.8</v>
      </c>
      <c r="E15" s="259">
        <v>899.3</v>
      </c>
      <c r="F15" s="261" t="s">
        <v>15</v>
      </c>
      <c r="G15" s="13" t="s">
        <v>16</v>
      </c>
      <c r="H15" s="12" t="s">
        <v>17</v>
      </c>
    </row>
    <row r="16" spans="1:8" ht="15.75">
      <c r="A16" s="255" t="s">
        <v>21</v>
      </c>
      <c r="B16" s="255" t="s">
        <v>22</v>
      </c>
      <c r="C16" s="256">
        <f>C17</f>
        <v>386.2</v>
      </c>
      <c r="D16" s="256">
        <f>D17</f>
        <v>401.7</v>
      </c>
      <c r="E16" s="256">
        <f>E17</f>
        <v>417.7</v>
      </c>
      <c r="F16" s="257" t="s">
        <v>23</v>
      </c>
      <c r="G16" s="11" t="s">
        <v>24</v>
      </c>
      <c r="H16" s="10" t="s">
        <v>25</v>
      </c>
    </row>
    <row r="17" spans="1:8" ht="15.75">
      <c r="A17" s="258" t="s">
        <v>26</v>
      </c>
      <c r="B17" s="258" t="s">
        <v>27</v>
      </c>
      <c r="C17" s="259">
        <v>386.2</v>
      </c>
      <c r="D17" s="260">
        <v>401.7</v>
      </c>
      <c r="E17" s="259">
        <v>417.7</v>
      </c>
      <c r="F17" s="261" t="s">
        <v>23</v>
      </c>
      <c r="G17" s="13" t="s">
        <v>24</v>
      </c>
      <c r="H17" s="12" t="s">
        <v>25</v>
      </c>
    </row>
    <row r="18" spans="1:8" ht="15.75">
      <c r="A18" s="258" t="s">
        <v>28</v>
      </c>
      <c r="B18" s="258" t="s">
        <v>27</v>
      </c>
      <c r="C18" s="259">
        <v>386.2</v>
      </c>
      <c r="D18" s="260">
        <v>401.7</v>
      </c>
      <c r="E18" s="259">
        <v>417.7</v>
      </c>
      <c r="F18" s="261" t="s">
        <v>23</v>
      </c>
      <c r="G18" s="13" t="s">
        <v>24</v>
      </c>
      <c r="H18" s="4" t="s">
        <v>25</v>
      </c>
    </row>
    <row r="19" spans="1:8" ht="31.5">
      <c r="A19" s="255" t="s">
        <v>29</v>
      </c>
      <c r="B19" s="255" t="s">
        <v>30</v>
      </c>
      <c r="C19" s="256">
        <f>C20+C22</f>
        <v>4097.8</v>
      </c>
      <c r="D19" s="256">
        <f>D20+D22</f>
        <v>4151.1</v>
      </c>
      <c r="E19" s="256">
        <f>E20+E22</f>
        <v>4244</v>
      </c>
      <c r="F19" s="257" t="s">
        <v>31</v>
      </c>
      <c r="G19" s="11" t="s">
        <v>32</v>
      </c>
      <c r="H19" s="10" t="s">
        <v>33</v>
      </c>
    </row>
    <row r="20" spans="1:8" ht="15.75">
      <c r="A20" s="255" t="s">
        <v>34</v>
      </c>
      <c r="B20" s="255" t="s">
        <v>35</v>
      </c>
      <c r="C20" s="256">
        <f>C21</f>
        <v>225.2</v>
      </c>
      <c r="D20" s="256">
        <f>D21</f>
        <v>278.5</v>
      </c>
      <c r="E20" s="256">
        <f>E21</f>
        <v>371.4</v>
      </c>
      <c r="F20" s="257" t="s">
        <v>36</v>
      </c>
      <c r="G20" s="11" t="s">
        <v>37</v>
      </c>
      <c r="H20" s="15" t="s">
        <v>38</v>
      </c>
    </row>
    <row r="21" spans="1:8" ht="47.25">
      <c r="A21" s="258" t="s">
        <v>39</v>
      </c>
      <c r="B21" s="258" t="s">
        <v>40</v>
      </c>
      <c r="C21" s="259">
        <v>225.2</v>
      </c>
      <c r="D21" s="260">
        <v>278.5</v>
      </c>
      <c r="E21" s="259">
        <v>371.4</v>
      </c>
      <c r="F21" s="261" t="s">
        <v>36</v>
      </c>
      <c r="G21" s="13" t="s">
        <v>37</v>
      </c>
      <c r="H21" s="12" t="s">
        <v>38</v>
      </c>
    </row>
    <row r="22" spans="1:8" ht="31.5">
      <c r="A22" s="255" t="s">
        <v>41</v>
      </c>
      <c r="B22" s="255" t="s">
        <v>42</v>
      </c>
      <c r="C22" s="256">
        <f>C23+C25</f>
        <v>3872.6</v>
      </c>
      <c r="D22" s="256">
        <f>D23+D25</f>
        <v>3872.6</v>
      </c>
      <c r="E22" s="256">
        <f>E23+E25</f>
        <v>3872.6</v>
      </c>
      <c r="F22" s="257" t="s">
        <v>43</v>
      </c>
      <c r="G22" s="11" t="s">
        <v>43</v>
      </c>
      <c r="H22" s="10" t="s">
        <v>43</v>
      </c>
    </row>
    <row r="23" spans="1:8" s="16" customFormat="1" ht="15.75">
      <c r="A23" s="255" t="s">
        <v>44</v>
      </c>
      <c r="B23" s="255" t="s">
        <v>45</v>
      </c>
      <c r="C23" s="256">
        <f>C24</f>
        <v>404</v>
      </c>
      <c r="D23" s="256">
        <f>D24</f>
        <v>404</v>
      </c>
      <c r="E23" s="256">
        <f>E24</f>
        <v>404</v>
      </c>
      <c r="F23" s="257" t="s">
        <v>46</v>
      </c>
      <c r="G23" s="11" t="s">
        <v>46</v>
      </c>
      <c r="H23" s="15" t="s">
        <v>46</v>
      </c>
    </row>
    <row r="24" spans="1:8" ht="31.5">
      <c r="A24" s="258" t="s">
        <v>47</v>
      </c>
      <c r="B24" s="258" t="s">
        <v>622</v>
      </c>
      <c r="C24" s="259">
        <v>404</v>
      </c>
      <c r="D24" s="260">
        <v>404</v>
      </c>
      <c r="E24" s="259">
        <v>404</v>
      </c>
      <c r="F24" s="261" t="s">
        <v>46</v>
      </c>
      <c r="G24" s="13" t="s">
        <v>46</v>
      </c>
      <c r="H24" s="12" t="s">
        <v>46</v>
      </c>
    </row>
    <row r="25" spans="1:8" s="16" customFormat="1" ht="31.5">
      <c r="A25" s="255" t="s">
        <v>49</v>
      </c>
      <c r="B25" s="255" t="s">
        <v>50</v>
      </c>
      <c r="C25" s="256">
        <f>C26</f>
        <v>3468.6</v>
      </c>
      <c r="D25" s="256">
        <f>D26</f>
        <v>3468.6</v>
      </c>
      <c r="E25" s="256">
        <f>E26</f>
        <v>3468.6</v>
      </c>
      <c r="F25" s="257" t="s">
        <v>51</v>
      </c>
      <c r="G25" s="11" t="s">
        <v>51</v>
      </c>
      <c r="H25" s="10" t="s">
        <v>51</v>
      </c>
    </row>
    <row r="26" spans="1:8" ht="31.5">
      <c r="A26" s="258" t="s">
        <v>52</v>
      </c>
      <c r="B26" s="258" t="s">
        <v>623</v>
      </c>
      <c r="C26" s="259">
        <v>3468.6</v>
      </c>
      <c r="D26" s="260">
        <v>3468.6</v>
      </c>
      <c r="E26" s="259">
        <v>3468.6</v>
      </c>
      <c r="F26" s="261" t="s">
        <v>51</v>
      </c>
      <c r="G26" s="13" t="s">
        <v>51</v>
      </c>
      <c r="H26" s="12" t="s">
        <v>51</v>
      </c>
    </row>
    <row r="27" spans="1:8" ht="15.75">
      <c r="A27" s="255" t="s">
        <v>54</v>
      </c>
      <c r="B27" s="255" t="s">
        <v>55</v>
      </c>
      <c r="C27" s="256">
        <f aca="true" t="shared" si="1" ref="C27:E28">C28</f>
        <v>18.7</v>
      </c>
      <c r="D27" s="256">
        <f t="shared" si="1"/>
        <v>19.4</v>
      </c>
      <c r="E27" s="256">
        <f t="shared" si="1"/>
        <v>20.2</v>
      </c>
      <c r="F27" s="257" t="s">
        <v>56</v>
      </c>
      <c r="G27" s="11" t="s">
        <v>57</v>
      </c>
      <c r="H27" s="10" t="s">
        <v>58</v>
      </c>
    </row>
    <row r="28" spans="1:8" s="16" customFormat="1" ht="47.25">
      <c r="A28" s="255" t="s">
        <v>59</v>
      </c>
      <c r="B28" s="255" t="s">
        <v>60</v>
      </c>
      <c r="C28" s="256">
        <f t="shared" si="1"/>
        <v>18.7</v>
      </c>
      <c r="D28" s="256">
        <f t="shared" si="1"/>
        <v>19.4</v>
      </c>
      <c r="E28" s="256">
        <f t="shared" si="1"/>
        <v>20.2</v>
      </c>
      <c r="F28" s="257" t="s">
        <v>56</v>
      </c>
      <c r="G28" s="11" t="s">
        <v>57</v>
      </c>
      <c r="H28" s="15" t="s">
        <v>58</v>
      </c>
    </row>
    <row r="29" spans="1:8" ht="63">
      <c r="A29" s="258" t="s">
        <v>61</v>
      </c>
      <c r="B29" s="258" t="s">
        <v>62</v>
      </c>
      <c r="C29" s="259">
        <v>18.7</v>
      </c>
      <c r="D29" s="260">
        <v>19.4</v>
      </c>
      <c r="E29" s="259">
        <v>20.2</v>
      </c>
      <c r="F29" s="261" t="s">
        <v>56</v>
      </c>
      <c r="G29" s="13" t="s">
        <v>57</v>
      </c>
      <c r="H29" s="12" t="s">
        <v>58</v>
      </c>
    </row>
    <row r="30" spans="1:8" ht="47.25">
      <c r="A30" s="255" t="s">
        <v>63</v>
      </c>
      <c r="B30" s="255" t="s">
        <v>64</v>
      </c>
      <c r="C30" s="256">
        <f>C31</f>
        <v>209</v>
      </c>
      <c r="D30" s="256">
        <f>D31</f>
        <v>209</v>
      </c>
      <c r="E30" s="256">
        <f>E31</f>
        <v>209</v>
      </c>
      <c r="F30" s="257" t="s">
        <v>65</v>
      </c>
      <c r="G30" s="11" t="s">
        <v>66</v>
      </c>
      <c r="H30" s="10" t="s">
        <v>67</v>
      </c>
    </row>
    <row r="31" spans="1:8" s="16" customFormat="1" ht="78.75">
      <c r="A31" s="255" t="s">
        <v>68</v>
      </c>
      <c r="B31" s="255" t="s">
        <v>69</v>
      </c>
      <c r="C31" s="256">
        <f>C32+C34</f>
        <v>209</v>
      </c>
      <c r="D31" s="256">
        <f>D32+D34</f>
        <v>209</v>
      </c>
      <c r="E31" s="256">
        <f>E32+E34</f>
        <v>209</v>
      </c>
      <c r="F31" s="257" t="s">
        <v>65</v>
      </c>
      <c r="G31" s="11" t="s">
        <v>66</v>
      </c>
      <c r="H31" s="15" t="s">
        <v>67</v>
      </c>
    </row>
    <row r="32" spans="1:8" s="16" customFormat="1" ht="87.75" customHeight="1">
      <c r="A32" s="255" t="s">
        <v>70</v>
      </c>
      <c r="B32" s="255" t="s">
        <v>626</v>
      </c>
      <c r="C32" s="256">
        <f>C33</f>
        <v>119.3</v>
      </c>
      <c r="D32" s="256">
        <f>D33</f>
        <v>119.3</v>
      </c>
      <c r="E32" s="256">
        <f>E33</f>
        <v>119.3</v>
      </c>
      <c r="F32" s="257" t="s">
        <v>71</v>
      </c>
      <c r="G32" s="11" t="s">
        <v>72</v>
      </c>
      <c r="H32" s="15" t="s">
        <v>73</v>
      </c>
    </row>
    <row r="33" spans="1:8" ht="63">
      <c r="A33" s="258" t="s">
        <v>74</v>
      </c>
      <c r="B33" s="258" t="s">
        <v>75</v>
      </c>
      <c r="C33" s="259">
        <v>119.3</v>
      </c>
      <c r="D33" s="260">
        <v>119.3</v>
      </c>
      <c r="E33" s="259">
        <v>119.3</v>
      </c>
      <c r="F33" s="261" t="s">
        <v>71</v>
      </c>
      <c r="G33" s="13" t="s">
        <v>72</v>
      </c>
      <c r="H33" s="12" t="s">
        <v>73</v>
      </c>
    </row>
    <row r="34" spans="1:8" s="16" customFormat="1" ht="47.25">
      <c r="A34" s="255" t="s">
        <v>76</v>
      </c>
      <c r="B34" s="255" t="s">
        <v>77</v>
      </c>
      <c r="C34" s="256">
        <f>C35</f>
        <v>89.7</v>
      </c>
      <c r="D34" s="256">
        <f>D35</f>
        <v>89.7</v>
      </c>
      <c r="E34" s="256">
        <f>E35</f>
        <v>89.7</v>
      </c>
      <c r="F34" s="257" t="s">
        <v>78</v>
      </c>
      <c r="G34" s="11" t="s">
        <v>78</v>
      </c>
      <c r="H34" s="10" t="s">
        <v>78</v>
      </c>
    </row>
    <row r="35" spans="1:8" ht="31.5">
      <c r="A35" s="258" t="s">
        <v>79</v>
      </c>
      <c r="B35" s="258" t="s">
        <v>80</v>
      </c>
      <c r="C35" s="259">
        <v>89.7</v>
      </c>
      <c r="D35" s="260">
        <v>89.7</v>
      </c>
      <c r="E35" s="259">
        <v>89.7</v>
      </c>
      <c r="F35" s="261" t="s">
        <v>78</v>
      </c>
      <c r="G35" s="13" t="s">
        <v>78</v>
      </c>
      <c r="H35" s="12" t="s">
        <v>78</v>
      </c>
    </row>
    <row r="36" spans="1:8" ht="15.75">
      <c r="A36" s="255" t="s">
        <v>81</v>
      </c>
      <c r="B36" s="255" t="s">
        <v>82</v>
      </c>
      <c r="C36" s="256">
        <f aca="true" t="shared" si="2" ref="C36:E37">C37</f>
        <v>3.7</v>
      </c>
      <c r="D36" s="256">
        <f t="shared" si="2"/>
        <v>3.8</v>
      </c>
      <c r="E36" s="256">
        <f t="shared" si="2"/>
        <v>3.9</v>
      </c>
      <c r="F36" s="257" t="s">
        <v>83</v>
      </c>
      <c r="G36" s="11" t="s">
        <v>84</v>
      </c>
      <c r="H36" s="4" t="s">
        <v>85</v>
      </c>
    </row>
    <row r="37" spans="1:8" s="16" customFormat="1" ht="44.25" customHeight="1">
      <c r="A37" s="255" t="s">
        <v>86</v>
      </c>
      <c r="B37" s="262" t="s">
        <v>87</v>
      </c>
      <c r="C37" s="256">
        <f t="shared" si="2"/>
        <v>3.7</v>
      </c>
      <c r="D37" s="256">
        <f t="shared" si="2"/>
        <v>3.8</v>
      </c>
      <c r="E37" s="256">
        <f t="shared" si="2"/>
        <v>3.9</v>
      </c>
      <c r="F37" s="257" t="s">
        <v>83</v>
      </c>
      <c r="G37" s="11" t="s">
        <v>84</v>
      </c>
      <c r="H37" s="10" t="s">
        <v>85</v>
      </c>
    </row>
    <row r="38" spans="1:256" s="224" customFormat="1" ht="47.25">
      <c r="A38" s="258" t="s">
        <v>624</v>
      </c>
      <c r="B38" s="263" t="s">
        <v>88</v>
      </c>
      <c r="C38" s="259">
        <v>3.7</v>
      </c>
      <c r="D38" s="260">
        <v>3.8</v>
      </c>
      <c r="E38" s="259">
        <v>3.9</v>
      </c>
      <c r="F38" s="261" t="s">
        <v>83</v>
      </c>
      <c r="G38" s="222" t="s">
        <v>84</v>
      </c>
      <c r="H38" s="221" t="s">
        <v>85</v>
      </c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3"/>
      <c r="DJ38" s="223"/>
      <c r="DK38" s="223"/>
      <c r="DL38" s="223"/>
      <c r="DM38" s="223"/>
      <c r="DN38" s="223"/>
      <c r="DO38" s="223"/>
      <c r="DP38" s="223"/>
      <c r="DQ38" s="223"/>
      <c r="DR38" s="223"/>
      <c r="DS38" s="223"/>
      <c r="DT38" s="223"/>
      <c r="DU38" s="223"/>
      <c r="DV38" s="223"/>
      <c r="DW38" s="223"/>
      <c r="DX38" s="223"/>
      <c r="DY38" s="223"/>
      <c r="DZ38" s="223"/>
      <c r="EA38" s="223"/>
      <c r="EB38" s="223"/>
      <c r="EC38" s="223"/>
      <c r="ED38" s="223"/>
      <c r="EE38" s="223"/>
      <c r="EF38" s="223"/>
      <c r="EG38" s="223"/>
      <c r="EH38" s="223"/>
      <c r="EI38" s="223"/>
      <c r="EJ38" s="223"/>
      <c r="EK38" s="223"/>
      <c r="EL38" s="223"/>
      <c r="EM38" s="223"/>
      <c r="EN38" s="223"/>
      <c r="EO38" s="223"/>
      <c r="EP38" s="223"/>
      <c r="EQ38" s="223"/>
      <c r="ER38" s="223"/>
      <c r="ES38" s="223"/>
      <c r="ET38" s="223"/>
      <c r="EU38" s="223"/>
      <c r="EV38" s="223"/>
      <c r="EW38" s="223"/>
      <c r="EX38" s="223"/>
      <c r="EY38" s="223"/>
      <c r="EZ38" s="223"/>
      <c r="FA38" s="223"/>
      <c r="FB38" s="223"/>
      <c r="FC38" s="223"/>
      <c r="FD38" s="223"/>
      <c r="FE38" s="223"/>
      <c r="FF38" s="223"/>
      <c r="FG38" s="223"/>
      <c r="FH38" s="223"/>
      <c r="FI38" s="223"/>
      <c r="FJ38" s="223"/>
      <c r="FK38" s="223"/>
      <c r="FL38" s="223"/>
      <c r="FM38" s="223"/>
      <c r="FN38" s="223"/>
      <c r="FO38" s="223"/>
      <c r="FP38" s="223"/>
      <c r="FQ38" s="223"/>
      <c r="FR38" s="223"/>
      <c r="FS38" s="223"/>
      <c r="FT38" s="223"/>
      <c r="FU38" s="223"/>
      <c r="FV38" s="223"/>
      <c r="FW38" s="223"/>
      <c r="FX38" s="223"/>
      <c r="FY38" s="223"/>
      <c r="FZ38" s="223"/>
      <c r="GA38" s="223"/>
      <c r="GB38" s="223"/>
      <c r="GC38" s="223"/>
      <c r="GD38" s="223"/>
      <c r="GE38" s="223"/>
      <c r="GF38" s="223"/>
      <c r="GG38" s="223"/>
      <c r="GH38" s="223"/>
      <c r="GI38" s="223"/>
      <c r="GJ38" s="223"/>
      <c r="GK38" s="223"/>
      <c r="GL38" s="223"/>
      <c r="GM38" s="223"/>
      <c r="GN38" s="223"/>
      <c r="GO38" s="223"/>
      <c r="GP38" s="223"/>
      <c r="GQ38" s="223"/>
      <c r="GR38" s="223"/>
      <c r="GS38" s="223"/>
      <c r="GT38" s="223"/>
      <c r="GU38" s="223"/>
      <c r="GV38" s="223"/>
      <c r="GW38" s="223"/>
      <c r="GX38" s="223"/>
      <c r="GY38" s="223"/>
      <c r="GZ38" s="223"/>
      <c r="HA38" s="223"/>
      <c r="HB38" s="223"/>
      <c r="HC38" s="223"/>
      <c r="HD38" s="223"/>
      <c r="HE38" s="223"/>
      <c r="HF38" s="223"/>
      <c r="HG38" s="223"/>
      <c r="HH38" s="223"/>
      <c r="HI38" s="223"/>
      <c r="HJ38" s="223"/>
      <c r="HK38" s="223"/>
      <c r="HL38" s="223"/>
      <c r="HM38" s="223"/>
      <c r="HN38" s="223"/>
      <c r="HO38" s="223"/>
      <c r="HP38" s="223"/>
      <c r="HQ38" s="223"/>
      <c r="HR38" s="223"/>
      <c r="HS38" s="223"/>
      <c r="HT38" s="223"/>
      <c r="HU38" s="223"/>
      <c r="HV38" s="223"/>
      <c r="HW38" s="223"/>
      <c r="HX38" s="223"/>
      <c r="HY38" s="223"/>
      <c r="HZ38" s="223"/>
      <c r="IA38" s="223"/>
      <c r="IB38" s="223"/>
      <c r="IC38" s="223"/>
      <c r="ID38" s="223"/>
      <c r="IE38" s="223"/>
      <c r="IF38" s="223"/>
      <c r="IG38" s="223"/>
      <c r="IH38" s="223"/>
      <c r="II38" s="223"/>
      <c r="IJ38" s="223"/>
      <c r="IK38" s="223"/>
      <c r="IL38" s="223"/>
      <c r="IM38" s="223"/>
      <c r="IN38" s="223"/>
      <c r="IO38" s="223"/>
      <c r="IP38" s="223"/>
      <c r="IQ38" s="223"/>
      <c r="IR38" s="223"/>
      <c r="IS38" s="223"/>
      <c r="IT38" s="223"/>
      <c r="IU38" s="223"/>
      <c r="IV38" s="223"/>
    </row>
    <row r="39" spans="1:256" s="224" customFormat="1" ht="15.75">
      <c r="A39" s="264" t="s">
        <v>627</v>
      </c>
      <c r="B39" s="264" t="s">
        <v>628</v>
      </c>
      <c r="C39" s="246">
        <f>C40</f>
        <v>109.7</v>
      </c>
      <c r="D39" s="246">
        <f>D40</f>
        <v>0</v>
      </c>
      <c r="E39" s="246">
        <f>E40</f>
        <v>0</v>
      </c>
      <c r="F39" s="261"/>
      <c r="G39" s="222"/>
      <c r="H39" s="221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  <c r="CG39" s="223"/>
      <c r="CH39" s="223"/>
      <c r="CI39" s="223"/>
      <c r="CJ39" s="223"/>
      <c r="CK39" s="223"/>
      <c r="CL39" s="223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3"/>
      <c r="DB39" s="223"/>
      <c r="DC39" s="223"/>
      <c r="DD39" s="223"/>
      <c r="DE39" s="223"/>
      <c r="DF39" s="223"/>
      <c r="DG39" s="223"/>
      <c r="DH39" s="223"/>
      <c r="DI39" s="223"/>
      <c r="DJ39" s="223"/>
      <c r="DK39" s="223"/>
      <c r="DL39" s="223"/>
      <c r="DM39" s="223"/>
      <c r="DN39" s="223"/>
      <c r="DO39" s="223"/>
      <c r="DP39" s="223"/>
      <c r="DQ39" s="223"/>
      <c r="DR39" s="223"/>
      <c r="DS39" s="223"/>
      <c r="DT39" s="223"/>
      <c r="DU39" s="223"/>
      <c r="DV39" s="223"/>
      <c r="DW39" s="223"/>
      <c r="DX39" s="223"/>
      <c r="DY39" s="223"/>
      <c r="DZ39" s="223"/>
      <c r="EA39" s="223"/>
      <c r="EB39" s="223"/>
      <c r="EC39" s="223"/>
      <c r="ED39" s="223"/>
      <c r="EE39" s="223"/>
      <c r="EF39" s="223"/>
      <c r="EG39" s="223"/>
      <c r="EH39" s="223"/>
      <c r="EI39" s="223"/>
      <c r="EJ39" s="223"/>
      <c r="EK39" s="223"/>
      <c r="EL39" s="223"/>
      <c r="EM39" s="223"/>
      <c r="EN39" s="223"/>
      <c r="EO39" s="223"/>
      <c r="EP39" s="223"/>
      <c r="EQ39" s="223"/>
      <c r="ER39" s="223"/>
      <c r="ES39" s="223"/>
      <c r="ET39" s="223"/>
      <c r="EU39" s="223"/>
      <c r="EV39" s="223"/>
      <c r="EW39" s="223"/>
      <c r="EX39" s="223"/>
      <c r="EY39" s="223"/>
      <c r="EZ39" s="223"/>
      <c r="FA39" s="223"/>
      <c r="FB39" s="223"/>
      <c r="FC39" s="223"/>
      <c r="FD39" s="223"/>
      <c r="FE39" s="223"/>
      <c r="FF39" s="223"/>
      <c r="FG39" s="223"/>
      <c r="FH39" s="223"/>
      <c r="FI39" s="223"/>
      <c r="FJ39" s="223"/>
      <c r="FK39" s="223"/>
      <c r="FL39" s="223"/>
      <c r="FM39" s="223"/>
      <c r="FN39" s="223"/>
      <c r="FO39" s="223"/>
      <c r="FP39" s="223"/>
      <c r="FQ39" s="223"/>
      <c r="FR39" s="223"/>
      <c r="FS39" s="223"/>
      <c r="FT39" s="223"/>
      <c r="FU39" s="223"/>
      <c r="FV39" s="223"/>
      <c r="FW39" s="223"/>
      <c r="FX39" s="223"/>
      <c r="FY39" s="223"/>
      <c r="FZ39" s="223"/>
      <c r="GA39" s="223"/>
      <c r="GB39" s="223"/>
      <c r="GC39" s="223"/>
      <c r="GD39" s="223"/>
      <c r="GE39" s="223"/>
      <c r="GF39" s="223"/>
      <c r="GG39" s="223"/>
      <c r="GH39" s="223"/>
      <c r="GI39" s="223"/>
      <c r="GJ39" s="223"/>
      <c r="GK39" s="223"/>
      <c r="GL39" s="223"/>
      <c r="GM39" s="223"/>
      <c r="GN39" s="223"/>
      <c r="GO39" s="223"/>
      <c r="GP39" s="223"/>
      <c r="GQ39" s="223"/>
      <c r="GR39" s="223"/>
      <c r="GS39" s="223"/>
      <c r="GT39" s="223"/>
      <c r="GU39" s="223"/>
      <c r="GV39" s="223"/>
      <c r="GW39" s="223"/>
      <c r="GX39" s="223"/>
      <c r="GY39" s="223"/>
      <c r="GZ39" s="223"/>
      <c r="HA39" s="223"/>
      <c r="HB39" s="223"/>
      <c r="HC39" s="223"/>
      <c r="HD39" s="223"/>
      <c r="HE39" s="223"/>
      <c r="HF39" s="223"/>
      <c r="HG39" s="223"/>
      <c r="HH39" s="223"/>
      <c r="HI39" s="223"/>
      <c r="HJ39" s="223"/>
      <c r="HK39" s="223"/>
      <c r="HL39" s="223"/>
      <c r="HM39" s="223"/>
      <c r="HN39" s="223"/>
      <c r="HO39" s="223"/>
      <c r="HP39" s="223"/>
      <c r="HQ39" s="223"/>
      <c r="HR39" s="223"/>
      <c r="HS39" s="223"/>
      <c r="HT39" s="223"/>
      <c r="HU39" s="223"/>
      <c r="HV39" s="223"/>
      <c r="HW39" s="223"/>
      <c r="HX39" s="223"/>
      <c r="HY39" s="223"/>
      <c r="HZ39" s="223"/>
      <c r="IA39" s="223"/>
      <c r="IB39" s="223"/>
      <c r="IC39" s="223"/>
      <c r="ID39" s="223"/>
      <c r="IE39" s="223"/>
      <c r="IF39" s="223"/>
      <c r="IG39" s="223"/>
      <c r="IH39" s="223"/>
      <c r="II39" s="223"/>
      <c r="IJ39" s="223"/>
      <c r="IK39" s="223"/>
      <c r="IL39" s="223"/>
      <c r="IM39" s="223"/>
      <c r="IN39" s="223"/>
      <c r="IO39" s="223"/>
      <c r="IP39" s="223"/>
      <c r="IQ39" s="223"/>
      <c r="IR39" s="223"/>
      <c r="IS39" s="223"/>
      <c r="IT39" s="223"/>
      <c r="IU39" s="223"/>
      <c r="IV39" s="223"/>
    </row>
    <row r="40" spans="1:256" s="224" customFormat="1" ht="15.75">
      <c r="A40" s="265" t="s">
        <v>629</v>
      </c>
      <c r="B40" s="265" t="s">
        <v>630</v>
      </c>
      <c r="C40" s="246">
        <v>109.7</v>
      </c>
      <c r="D40" s="246">
        <v>0</v>
      </c>
      <c r="E40" s="246">
        <v>0</v>
      </c>
      <c r="F40" s="261"/>
      <c r="G40" s="222"/>
      <c r="H40" s="221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3"/>
      <c r="DE40" s="223"/>
      <c r="DF40" s="223"/>
      <c r="DG40" s="223"/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223"/>
      <c r="DW40" s="223"/>
      <c r="DX40" s="223"/>
      <c r="DY40" s="223"/>
      <c r="DZ40" s="223"/>
      <c r="EA40" s="223"/>
      <c r="EB40" s="223"/>
      <c r="EC40" s="223"/>
      <c r="ED40" s="223"/>
      <c r="EE40" s="223"/>
      <c r="EF40" s="223"/>
      <c r="EG40" s="223"/>
      <c r="EH40" s="223"/>
      <c r="EI40" s="223"/>
      <c r="EJ40" s="223"/>
      <c r="EK40" s="223"/>
      <c r="EL40" s="223"/>
      <c r="EM40" s="223"/>
      <c r="EN40" s="223"/>
      <c r="EO40" s="223"/>
      <c r="EP40" s="223"/>
      <c r="EQ40" s="223"/>
      <c r="ER40" s="223"/>
      <c r="ES40" s="223"/>
      <c r="ET40" s="223"/>
      <c r="EU40" s="223"/>
      <c r="EV40" s="223"/>
      <c r="EW40" s="223"/>
      <c r="EX40" s="223"/>
      <c r="EY40" s="223"/>
      <c r="EZ40" s="223"/>
      <c r="FA40" s="223"/>
      <c r="FB40" s="223"/>
      <c r="FC40" s="223"/>
      <c r="FD40" s="223"/>
      <c r="FE40" s="223"/>
      <c r="FF40" s="223"/>
      <c r="FG40" s="223"/>
      <c r="FH40" s="223"/>
      <c r="FI40" s="223"/>
      <c r="FJ40" s="223"/>
      <c r="FK40" s="223"/>
      <c r="FL40" s="223"/>
      <c r="FM40" s="223"/>
      <c r="FN40" s="223"/>
      <c r="FO40" s="223"/>
      <c r="FP40" s="223"/>
      <c r="FQ40" s="223"/>
      <c r="FR40" s="223"/>
      <c r="FS40" s="223"/>
      <c r="FT40" s="223"/>
      <c r="FU40" s="223"/>
      <c r="FV40" s="223"/>
      <c r="FW40" s="223"/>
      <c r="FX40" s="223"/>
      <c r="FY40" s="223"/>
      <c r="FZ40" s="223"/>
      <c r="GA40" s="223"/>
      <c r="GB40" s="223"/>
      <c r="GC40" s="223"/>
      <c r="GD40" s="223"/>
      <c r="GE40" s="223"/>
      <c r="GF40" s="223"/>
      <c r="GG40" s="223"/>
      <c r="GH40" s="223"/>
      <c r="GI40" s="223"/>
      <c r="GJ40" s="223"/>
      <c r="GK40" s="223"/>
      <c r="GL40" s="223"/>
      <c r="GM40" s="223"/>
      <c r="GN40" s="223"/>
      <c r="GO40" s="223"/>
      <c r="GP40" s="223"/>
      <c r="GQ40" s="223"/>
      <c r="GR40" s="223"/>
      <c r="GS40" s="223"/>
      <c r="GT40" s="223"/>
      <c r="GU40" s="223"/>
      <c r="GV40" s="223"/>
      <c r="GW40" s="223"/>
      <c r="GX40" s="223"/>
      <c r="GY40" s="223"/>
      <c r="GZ40" s="223"/>
      <c r="HA40" s="223"/>
      <c r="HB40" s="223"/>
      <c r="HC40" s="223"/>
      <c r="HD40" s="223"/>
      <c r="HE40" s="223"/>
      <c r="HF40" s="223"/>
      <c r="HG40" s="223"/>
      <c r="HH40" s="223"/>
      <c r="HI40" s="223"/>
      <c r="HJ40" s="223"/>
      <c r="HK40" s="223"/>
      <c r="HL40" s="223"/>
      <c r="HM40" s="223"/>
      <c r="HN40" s="223"/>
      <c r="HO40" s="223"/>
      <c r="HP40" s="223"/>
      <c r="HQ40" s="223"/>
      <c r="HR40" s="223"/>
      <c r="HS40" s="223"/>
      <c r="HT40" s="223"/>
      <c r="HU40" s="223"/>
      <c r="HV40" s="223"/>
      <c r="HW40" s="223"/>
      <c r="HX40" s="223"/>
      <c r="HY40" s="223"/>
      <c r="HZ40" s="223"/>
      <c r="IA40" s="223"/>
      <c r="IB40" s="223"/>
      <c r="IC40" s="223"/>
      <c r="ID40" s="223"/>
      <c r="IE40" s="223"/>
      <c r="IF40" s="223"/>
      <c r="IG40" s="223"/>
      <c r="IH40" s="223"/>
      <c r="II40" s="223"/>
      <c r="IJ40" s="223"/>
      <c r="IK40" s="223"/>
      <c r="IL40" s="223"/>
      <c r="IM40" s="223"/>
      <c r="IN40" s="223"/>
      <c r="IO40" s="223"/>
      <c r="IP40" s="223"/>
      <c r="IQ40" s="223"/>
      <c r="IR40" s="223"/>
      <c r="IS40" s="223"/>
      <c r="IT40" s="223"/>
      <c r="IU40" s="223"/>
      <c r="IV40" s="223"/>
    </row>
    <row r="41" spans="1:8" ht="31.5">
      <c r="A41" s="255" t="s">
        <v>89</v>
      </c>
      <c r="B41" s="255" t="s">
        <v>90</v>
      </c>
      <c r="C41" s="256">
        <f>C42</f>
        <v>9640.199999999999</v>
      </c>
      <c r="D41" s="256">
        <f>D42</f>
        <v>7274.7</v>
      </c>
      <c r="E41" s="256">
        <f>E42</f>
        <v>7224</v>
      </c>
      <c r="F41" s="257" t="s">
        <v>91</v>
      </c>
      <c r="G41" s="11" t="s">
        <v>92</v>
      </c>
      <c r="H41" s="10" t="s">
        <v>93</v>
      </c>
    </row>
    <row r="42" spans="1:8" ht="31.5">
      <c r="A42" s="255" t="s">
        <v>94</v>
      </c>
      <c r="B42" s="255" t="s">
        <v>631</v>
      </c>
      <c r="C42" s="256">
        <f>C43+C46</f>
        <v>9640.199999999999</v>
      </c>
      <c r="D42" s="256">
        <f>D43+D46</f>
        <v>7274.7</v>
      </c>
      <c r="E42" s="256">
        <f>E43+E46</f>
        <v>7224</v>
      </c>
      <c r="F42" s="257" t="s">
        <v>91</v>
      </c>
      <c r="G42" s="11" t="s">
        <v>92</v>
      </c>
      <c r="H42" s="15" t="s">
        <v>93</v>
      </c>
    </row>
    <row r="43" spans="1:8" s="16" customFormat="1" ht="31.5">
      <c r="A43" s="255" t="s">
        <v>95</v>
      </c>
      <c r="B43" s="255" t="s">
        <v>96</v>
      </c>
      <c r="C43" s="256">
        <f aca="true" t="shared" si="3" ref="C43:E44">C44</f>
        <v>9399.8</v>
      </c>
      <c r="D43" s="256">
        <f t="shared" si="3"/>
        <v>7067.2</v>
      </c>
      <c r="E43" s="256">
        <f t="shared" si="3"/>
        <v>7016.5</v>
      </c>
      <c r="F43" s="257" t="s">
        <v>97</v>
      </c>
      <c r="G43" s="11" t="s">
        <v>98</v>
      </c>
      <c r="H43" s="15" t="s">
        <v>99</v>
      </c>
    </row>
    <row r="44" spans="1:8" s="16" customFormat="1" ht="45" customHeight="1">
      <c r="A44" s="255" t="s">
        <v>133</v>
      </c>
      <c r="B44" s="255" t="s">
        <v>632</v>
      </c>
      <c r="C44" s="256">
        <f t="shared" si="3"/>
        <v>9399.8</v>
      </c>
      <c r="D44" s="256">
        <f t="shared" si="3"/>
        <v>7067.2</v>
      </c>
      <c r="E44" s="256">
        <f t="shared" si="3"/>
        <v>7016.5</v>
      </c>
      <c r="F44" s="257" t="s">
        <v>97</v>
      </c>
      <c r="G44" s="11" t="s">
        <v>98</v>
      </c>
      <c r="H44" s="15" t="s">
        <v>99</v>
      </c>
    </row>
    <row r="45" spans="1:256" s="224" customFormat="1" ht="31.5">
      <c r="A45" s="258" t="s">
        <v>132</v>
      </c>
      <c r="B45" s="258" t="s">
        <v>625</v>
      </c>
      <c r="C45" s="259">
        <v>9399.8</v>
      </c>
      <c r="D45" s="260">
        <v>7067.2</v>
      </c>
      <c r="E45" s="259">
        <v>7016.5</v>
      </c>
      <c r="F45" s="261" t="s">
        <v>97</v>
      </c>
      <c r="G45" s="222" t="s">
        <v>98</v>
      </c>
      <c r="H45" s="221" t="s">
        <v>99</v>
      </c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3"/>
      <c r="CL45" s="223"/>
      <c r="CM45" s="223"/>
      <c r="CN45" s="223"/>
      <c r="CO45" s="223"/>
      <c r="CP45" s="223"/>
      <c r="CQ45" s="223"/>
      <c r="CR45" s="223"/>
      <c r="CS45" s="223"/>
      <c r="CT45" s="223"/>
      <c r="CU45" s="223"/>
      <c r="CV45" s="223"/>
      <c r="CW45" s="223"/>
      <c r="CX45" s="223"/>
      <c r="CY45" s="223"/>
      <c r="CZ45" s="223"/>
      <c r="DA45" s="223"/>
      <c r="DB45" s="223"/>
      <c r="DC45" s="223"/>
      <c r="DD45" s="223"/>
      <c r="DE45" s="223"/>
      <c r="DF45" s="223"/>
      <c r="DG45" s="223"/>
      <c r="DH45" s="223"/>
      <c r="DI45" s="223"/>
      <c r="DJ45" s="223"/>
      <c r="DK45" s="223"/>
      <c r="DL45" s="223"/>
      <c r="DM45" s="223"/>
      <c r="DN45" s="223"/>
      <c r="DO45" s="223"/>
      <c r="DP45" s="223"/>
      <c r="DQ45" s="223"/>
      <c r="DR45" s="223"/>
      <c r="DS45" s="223"/>
      <c r="DT45" s="223"/>
      <c r="DU45" s="223"/>
      <c r="DV45" s="223"/>
      <c r="DW45" s="223"/>
      <c r="DX45" s="223"/>
      <c r="DY45" s="223"/>
      <c r="DZ45" s="223"/>
      <c r="EA45" s="223"/>
      <c r="EB45" s="223"/>
      <c r="EC45" s="223"/>
      <c r="ED45" s="223"/>
      <c r="EE45" s="223"/>
      <c r="EF45" s="223"/>
      <c r="EG45" s="223"/>
      <c r="EH45" s="223"/>
      <c r="EI45" s="223"/>
      <c r="EJ45" s="223"/>
      <c r="EK45" s="223"/>
      <c r="EL45" s="223"/>
      <c r="EM45" s="223"/>
      <c r="EN45" s="223"/>
      <c r="EO45" s="223"/>
      <c r="EP45" s="223"/>
      <c r="EQ45" s="223"/>
      <c r="ER45" s="223"/>
      <c r="ES45" s="223"/>
      <c r="ET45" s="223"/>
      <c r="EU45" s="223"/>
      <c r="EV45" s="223"/>
      <c r="EW45" s="223"/>
      <c r="EX45" s="223"/>
      <c r="EY45" s="223"/>
      <c r="EZ45" s="223"/>
      <c r="FA45" s="223"/>
      <c r="FB45" s="223"/>
      <c r="FC45" s="223"/>
      <c r="FD45" s="223"/>
      <c r="FE45" s="223"/>
      <c r="FF45" s="223"/>
      <c r="FG45" s="223"/>
      <c r="FH45" s="223"/>
      <c r="FI45" s="223"/>
      <c r="FJ45" s="223"/>
      <c r="FK45" s="223"/>
      <c r="FL45" s="223"/>
      <c r="FM45" s="223"/>
      <c r="FN45" s="223"/>
      <c r="FO45" s="223"/>
      <c r="FP45" s="223"/>
      <c r="FQ45" s="223"/>
      <c r="FR45" s="223"/>
      <c r="FS45" s="223"/>
      <c r="FT45" s="223"/>
      <c r="FU45" s="223"/>
      <c r="FV45" s="223"/>
      <c r="FW45" s="223"/>
      <c r="FX45" s="223"/>
      <c r="FY45" s="223"/>
      <c r="FZ45" s="223"/>
      <c r="GA45" s="223"/>
      <c r="GB45" s="223"/>
      <c r="GC45" s="223"/>
      <c r="GD45" s="223"/>
      <c r="GE45" s="223"/>
      <c r="GF45" s="223"/>
      <c r="GG45" s="223"/>
      <c r="GH45" s="223"/>
      <c r="GI45" s="223"/>
      <c r="GJ45" s="223"/>
      <c r="GK45" s="223"/>
      <c r="GL45" s="223"/>
      <c r="GM45" s="223"/>
      <c r="GN45" s="223"/>
      <c r="GO45" s="223"/>
      <c r="GP45" s="223"/>
      <c r="GQ45" s="223"/>
      <c r="GR45" s="223"/>
      <c r="GS45" s="223"/>
      <c r="GT45" s="223"/>
      <c r="GU45" s="223"/>
      <c r="GV45" s="223"/>
      <c r="GW45" s="223"/>
      <c r="GX45" s="223"/>
      <c r="GY45" s="223"/>
      <c r="GZ45" s="223"/>
      <c r="HA45" s="223"/>
      <c r="HB45" s="223"/>
      <c r="HC45" s="223"/>
      <c r="HD45" s="223"/>
      <c r="HE45" s="223"/>
      <c r="HF45" s="223"/>
      <c r="HG45" s="223"/>
      <c r="HH45" s="223"/>
      <c r="HI45" s="223"/>
      <c r="HJ45" s="223"/>
      <c r="HK45" s="223"/>
      <c r="HL45" s="223"/>
      <c r="HM45" s="223"/>
      <c r="HN45" s="223"/>
      <c r="HO45" s="223"/>
      <c r="HP45" s="223"/>
      <c r="HQ45" s="223"/>
      <c r="HR45" s="223"/>
      <c r="HS45" s="223"/>
      <c r="HT45" s="223"/>
      <c r="HU45" s="223"/>
      <c r="HV45" s="223"/>
      <c r="HW45" s="223"/>
      <c r="HX45" s="223"/>
      <c r="HY45" s="223"/>
      <c r="HZ45" s="223"/>
      <c r="IA45" s="223"/>
      <c r="IB45" s="223"/>
      <c r="IC45" s="223"/>
      <c r="ID45" s="223"/>
      <c r="IE45" s="223"/>
      <c r="IF45" s="223"/>
      <c r="IG45" s="223"/>
      <c r="IH45" s="223"/>
      <c r="II45" s="223"/>
      <c r="IJ45" s="223"/>
      <c r="IK45" s="223"/>
      <c r="IL45" s="223"/>
      <c r="IM45" s="223"/>
      <c r="IN45" s="223"/>
      <c r="IO45" s="223"/>
      <c r="IP45" s="223"/>
      <c r="IQ45" s="223"/>
      <c r="IR45" s="223"/>
      <c r="IS45" s="223"/>
      <c r="IT45" s="223"/>
      <c r="IU45" s="223"/>
      <c r="IV45" s="223"/>
    </row>
    <row r="46" spans="1:8" ht="15.75">
      <c r="A46" s="255" t="s">
        <v>100</v>
      </c>
      <c r="B46" s="255" t="s">
        <v>101</v>
      </c>
      <c r="C46" s="256">
        <f>C47+C49</f>
        <v>240.39999999999998</v>
      </c>
      <c r="D46" s="256">
        <f>D47+D49</f>
        <v>207.5</v>
      </c>
      <c r="E46" s="256">
        <f>E47+E49</f>
        <v>207.5</v>
      </c>
      <c r="F46" s="257" t="s">
        <v>102</v>
      </c>
      <c r="G46" s="11" t="s">
        <v>103</v>
      </c>
      <c r="H46" s="10" t="s">
        <v>104</v>
      </c>
    </row>
    <row r="47" spans="1:8" s="16" customFormat="1" ht="31.5">
      <c r="A47" s="255" t="s">
        <v>105</v>
      </c>
      <c r="B47" s="255" t="s">
        <v>106</v>
      </c>
      <c r="C47" s="256">
        <f>C48</f>
        <v>0.2</v>
      </c>
      <c r="D47" s="256">
        <f>D48</f>
        <v>0.2</v>
      </c>
      <c r="E47" s="256">
        <f>E48</f>
        <v>0.2</v>
      </c>
      <c r="F47" s="257" t="s">
        <v>107</v>
      </c>
      <c r="G47" s="11" t="s">
        <v>107</v>
      </c>
      <c r="H47" s="15" t="s">
        <v>107</v>
      </c>
    </row>
    <row r="48" spans="1:8" ht="31.5">
      <c r="A48" s="258" t="s">
        <v>108</v>
      </c>
      <c r="B48" s="258" t="s">
        <v>109</v>
      </c>
      <c r="C48" s="259">
        <v>0.2</v>
      </c>
      <c r="D48" s="259">
        <v>0.2</v>
      </c>
      <c r="E48" s="259">
        <v>0.2</v>
      </c>
      <c r="F48" s="261" t="s">
        <v>107</v>
      </c>
      <c r="G48" s="13" t="s">
        <v>107</v>
      </c>
      <c r="H48" s="12" t="s">
        <v>107</v>
      </c>
    </row>
    <row r="49" spans="1:8" s="16" customFormat="1" ht="31.5">
      <c r="A49" s="255" t="s">
        <v>110</v>
      </c>
      <c r="B49" s="255" t="s">
        <v>111</v>
      </c>
      <c r="C49" s="256">
        <f>C50</f>
        <v>240.2</v>
      </c>
      <c r="D49" s="256">
        <f>D50</f>
        <v>207.3</v>
      </c>
      <c r="E49" s="256">
        <f>E50</f>
        <v>207.3</v>
      </c>
      <c r="F49" s="257" t="s">
        <v>112</v>
      </c>
      <c r="G49" s="11" t="s">
        <v>113</v>
      </c>
      <c r="H49" s="10" t="s">
        <v>114</v>
      </c>
    </row>
    <row r="50" spans="1:8" ht="31.5">
      <c r="A50" s="258" t="s">
        <v>115</v>
      </c>
      <c r="B50" s="258" t="s">
        <v>116</v>
      </c>
      <c r="C50" s="259">
        <v>240.2</v>
      </c>
      <c r="D50" s="259">
        <v>207.3</v>
      </c>
      <c r="E50" s="259">
        <v>207.3</v>
      </c>
      <c r="F50" s="261" t="s">
        <v>112</v>
      </c>
      <c r="G50" s="13" t="s">
        <v>113</v>
      </c>
      <c r="H50" s="12" t="s">
        <v>114</v>
      </c>
    </row>
    <row r="51" spans="1:8" s="16" customFormat="1" ht="15.75">
      <c r="A51" s="255" t="s">
        <v>117</v>
      </c>
      <c r="B51" s="262" t="s">
        <v>118</v>
      </c>
      <c r="C51" s="256">
        <f aca="true" t="shared" si="4" ref="C51:E52">C52</f>
        <v>0</v>
      </c>
      <c r="D51" s="256">
        <f t="shared" si="4"/>
        <v>0</v>
      </c>
      <c r="E51" s="256">
        <f t="shared" si="4"/>
        <v>0</v>
      </c>
      <c r="F51" s="257" t="s">
        <v>119</v>
      </c>
      <c r="G51" s="11" t="s">
        <v>119</v>
      </c>
      <c r="H51" s="10" t="s">
        <v>119</v>
      </c>
    </row>
    <row r="52" spans="1:8" s="16" customFormat="1" ht="15.75">
      <c r="A52" s="255" t="s">
        <v>120</v>
      </c>
      <c r="B52" s="262" t="s">
        <v>121</v>
      </c>
      <c r="C52" s="256">
        <f t="shared" si="4"/>
        <v>0</v>
      </c>
      <c r="D52" s="256">
        <f t="shared" si="4"/>
        <v>0</v>
      </c>
      <c r="E52" s="256">
        <f t="shared" si="4"/>
        <v>0</v>
      </c>
      <c r="F52" s="257" t="s">
        <v>119</v>
      </c>
      <c r="G52" s="11" t="s">
        <v>119</v>
      </c>
      <c r="H52" s="15" t="s">
        <v>119</v>
      </c>
    </row>
    <row r="53" spans="1:8" ht="31.5">
      <c r="A53" s="258" t="s">
        <v>122</v>
      </c>
      <c r="B53" s="263" t="s">
        <v>123</v>
      </c>
      <c r="C53" s="259">
        <v>0</v>
      </c>
      <c r="D53" s="259">
        <v>0</v>
      </c>
      <c r="E53" s="259">
        <v>0</v>
      </c>
      <c r="F53" s="261" t="s">
        <v>119</v>
      </c>
      <c r="G53" s="13" t="s">
        <v>119</v>
      </c>
      <c r="H53" s="12" t="s">
        <v>119</v>
      </c>
    </row>
    <row r="54" spans="1:8" ht="31.5">
      <c r="A54" s="255"/>
      <c r="B54" s="255" t="s">
        <v>124</v>
      </c>
      <c r="C54" s="256">
        <f>C12+C41</f>
        <v>15278.3</v>
      </c>
      <c r="D54" s="256">
        <f>D12+D41</f>
        <v>12905.5</v>
      </c>
      <c r="E54" s="256">
        <f>E12+E41</f>
        <v>13018.099999999999</v>
      </c>
      <c r="F54" s="257" t="s">
        <v>125</v>
      </c>
      <c r="G54" s="17" t="s">
        <v>126</v>
      </c>
      <c r="H54" s="10" t="s">
        <v>127</v>
      </c>
    </row>
    <row r="55" ht="15.75">
      <c r="A55" s="1"/>
    </row>
    <row r="56" ht="15.75">
      <c r="A56" s="1"/>
    </row>
    <row r="57" ht="15.75">
      <c r="A57" s="1"/>
    </row>
  </sheetData>
  <sheetProtection/>
  <mergeCells count="8">
    <mergeCell ref="A1:E1"/>
    <mergeCell ref="A10:E10"/>
    <mergeCell ref="A2:F2"/>
    <mergeCell ref="A3:F3"/>
    <mergeCell ref="A4:F4"/>
    <mergeCell ref="A6:E6"/>
    <mergeCell ref="A7:E7"/>
    <mergeCell ref="A8:E8"/>
  </mergeCells>
  <printOptions/>
  <pageMargins left="0.7086614173228347" right="0.7086614173228347" top="1.141732283464567" bottom="1.141732283464567" header="0.7480314960629921" footer="0.7480314960629921"/>
  <pageSetup fitToHeight="0" fitToWidth="0" horizontalDpi="360" verticalDpi="360" orientation="landscape" paperSize="9" scale="93" r:id="rId1"/>
  <colBreaks count="1" manualBreakCount="1">
    <brk id="5" max="5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90"/>
  <sheetViews>
    <sheetView view="pageBreakPreview" zoomScale="80" zoomScaleNormal="70" zoomScaleSheetLayoutView="80" zoomScalePageLayoutView="0" workbookViewId="0" topLeftCell="A22">
      <selection activeCell="B28" sqref="B28:H28"/>
    </sheetView>
  </sheetViews>
  <sheetFormatPr defaultColWidth="9.00390625" defaultRowHeight="14.25"/>
  <cols>
    <col min="1" max="1" width="97.75390625" style="45" customWidth="1"/>
    <col min="2" max="2" width="23.25390625" style="38" customWidth="1"/>
    <col min="3" max="3" width="10.125" style="38" customWidth="1"/>
    <col min="4" max="4" width="10.75390625" style="171" customWidth="1"/>
    <col min="5" max="5" width="11.875" style="171" customWidth="1"/>
    <col min="6" max="6" width="11.375" style="196" customWidth="1"/>
    <col min="7" max="7" width="11.50390625" style="196" customWidth="1"/>
    <col min="8" max="8" width="11.75390625" style="196" customWidth="1"/>
    <col min="9" max="9" width="11.375" style="45" hidden="1" customWidth="1"/>
    <col min="10" max="10" width="11.50390625" style="45" hidden="1" customWidth="1"/>
    <col min="11" max="11" width="11.75390625" style="45" hidden="1" customWidth="1"/>
    <col min="12" max="16384" width="9.00390625" style="45" customWidth="1"/>
  </cols>
  <sheetData>
    <row r="1" spans="1:8" s="18" customFormat="1" ht="15">
      <c r="A1" s="388" t="s">
        <v>659</v>
      </c>
      <c r="B1" s="389"/>
      <c r="C1" s="389"/>
      <c r="D1" s="389"/>
      <c r="E1" s="389"/>
      <c r="F1" s="389"/>
      <c r="G1" s="389"/>
      <c r="H1" s="389"/>
    </row>
    <row r="2" spans="1:8" s="18" customFormat="1" ht="15">
      <c r="A2" s="388" t="s">
        <v>129</v>
      </c>
      <c r="B2" s="389"/>
      <c r="C2" s="389"/>
      <c r="D2" s="389"/>
      <c r="E2" s="389"/>
      <c r="F2" s="389"/>
      <c r="G2" s="389"/>
      <c r="H2" s="389"/>
    </row>
    <row r="3" spans="1:8" s="18" customFormat="1" ht="15">
      <c r="A3" s="388" t="s">
        <v>482</v>
      </c>
      <c r="B3" s="389"/>
      <c r="C3" s="389"/>
      <c r="D3" s="389"/>
      <c r="E3" s="389"/>
      <c r="F3" s="389"/>
      <c r="G3" s="389"/>
      <c r="H3" s="389"/>
    </row>
    <row r="4" spans="1:8" s="18" customFormat="1" ht="15">
      <c r="A4" s="388" t="str">
        <f>Прил_1!A4</f>
        <v>от 17.03.2021 № 170</v>
      </c>
      <c r="B4" s="389"/>
      <c r="C4" s="389"/>
      <c r="D4" s="389"/>
      <c r="E4" s="389"/>
      <c r="F4" s="389"/>
      <c r="G4" s="389"/>
      <c r="H4" s="389"/>
    </row>
    <row r="5" spans="1:11" ht="15.75">
      <c r="A5" s="288"/>
      <c r="B5" s="289"/>
      <c r="C5" s="289"/>
      <c r="D5" s="289"/>
      <c r="E5" s="289"/>
      <c r="F5" s="289"/>
      <c r="G5" s="289"/>
      <c r="H5" s="289"/>
      <c r="I5" s="19"/>
      <c r="J5" s="19"/>
      <c r="K5" s="19"/>
    </row>
    <row r="6" spans="1:11" ht="89.25" customHeight="1">
      <c r="A6" s="390" t="s">
        <v>483</v>
      </c>
      <c r="B6" s="306"/>
      <c r="C6" s="306"/>
      <c r="D6" s="306"/>
      <c r="E6" s="306"/>
      <c r="F6" s="306"/>
      <c r="G6" s="306"/>
      <c r="H6" s="306"/>
      <c r="I6" s="19"/>
      <c r="J6" s="19"/>
      <c r="K6" s="19"/>
    </row>
    <row r="7" spans="1:11" ht="15" thickBot="1">
      <c r="A7" s="393" t="s">
        <v>450</v>
      </c>
      <c r="B7" s="394"/>
      <c r="C7" s="394"/>
      <c r="D7" s="394"/>
      <c r="E7" s="394"/>
      <c r="F7" s="394"/>
      <c r="G7" s="394"/>
      <c r="H7" s="394"/>
      <c r="I7" s="19"/>
      <c r="J7" s="19"/>
      <c r="K7" s="19"/>
    </row>
    <row r="8" spans="1:11" s="176" customFormat="1" ht="16.5" thickBot="1">
      <c r="A8" s="172" t="s">
        <v>140</v>
      </c>
      <c r="B8" s="173" t="s">
        <v>484</v>
      </c>
      <c r="C8" s="173" t="s">
        <v>267</v>
      </c>
      <c r="D8" s="174" t="s">
        <v>485</v>
      </c>
      <c r="E8" s="174" t="s">
        <v>265</v>
      </c>
      <c r="F8" s="175" t="s">
        <v>5</v>
      </c>
      <c r="G8" s="175" t="s">
        <v>6</v>
      </c>
      <c r="H8" s="175" t="s">
        <v>7</v>
      </c>
      <c r="I8" s="173" t="s">
        <v>5</v>
      </c>
      <c r="J8" s="173" t="s">
        <v>6</v>
      </c>
      <c r="K8" s="173" t="s">
        <v>7</v>
      </c>
    </row>
    <row r="9" spans="1:11" ht="16.5" thickBot="1">
      <c r="A9" s="140" t="s">
        <v>445</v>
      </c>
      <c r="B9" s="177"/>
      <c r="C9" s="177"/>
      <c r="D9" s="178"/>
      <c r="E9" s="178"/>
      <c r="F9" s="179">
        <f>F72+F90+F77</f>
        <v>15278.299999999997</v>
      </c>
      <c r="G9" s="179">
        <f>G72+G90+G77</f>
        <v>12905.5</v>
      </c>
      <c r="H9" s="179">
        <f>H72+H90+H77</f>
        <v>13018.1</v>
      </c>
      <c r="I9" s="177" t="s">
        <v>125</v>
      </c>
      <c r="J9" s="177" t="s">
        <v>126</v>
      </c>
      <c r="K9" s="177" t="s">
        <v>127</v>
      </c>
    </row>
    <row r="10" spans="1:11" ht="16.5" thickBot="1">
      <c r="A10" s="140" t="s">
        <v>486</v>
      </c>
      <c r="B10" s="137" t="s">
        <v>487</v>
      </c>
      <c r="C10" s="137"/>
      <c r="D10" s="138"/>
      <c r="E10" s="138"/>
      <c r="F10" s="141">
        <f>F11+F13</f>
        <v>3</v>
      </c>
      <c r="G10" s="141">
        <f>G11+G13</f>
        <v>3</v>
      </c>
      <c r="H10" s="141">
        <f>H11+H13</f>
        <v>3</v>
      </c>
      <c r="I10" s="137" t="s">
        <v>321</v>
      </c>
      <c r="J10" s="137" t="s">
        <v>321</v>
      </c>
      <c r="K10" s="137" t="s">
        <v>321</v>
      </c>
    </row>
    <row r="11" spans="1:11" s="176" customFormat="1" ht="32.25" thickBot="1">
      <c r="A11" s="163" t="s">
        <v>488</v>
      </c>
      <c r="B11" s="137" t="s">
        <v>489</v>
      </c>
      <c r="C11" s="137"/>
      <c r="D11" s="138"/>
      <c r="E11" s="138"/>
      <c r="F11" s="141">
        <f>F12</f>
        <v>0</v>
      </c>
      <c r="G11" s="141">
        <f>G12</f>
        <v>0</v>
      </c>
      <c r="H11" s="141">
        <f>H12</f>
        <v>0</v>
      </c>
      <c r="I11" s="137">
        <v>0</v>
      </c>
      <c r="J11" s="137">
        <v>0</v>
      </c>
      <c r="K11" s="137">
        <v>0</v>
      </c>
    </row>
    <row r="12" spans="1:11" ht="79.5" thickBot="1">
      <c r="A12" s="57" t="s">
        <v>490</v>
      </c>
      <c r="B12" s="148" t="s">
        <v>319</v>
      </c>
      <c r="C12" s="148">
        <v>240</v>
      </c>
      <c r="D12" s="150" t="s">
        <v>272</v>
      </c>
      <c r="E12" s="150">
        <v>13</v>
      </c>
      <c r="F12" s="158">
        <v>0</v>
      </c>
      <c r="G12" s="158">
        <v>0</v>
      </c>
      <c r="H12" s="158">
        <v>0</v>
      </c>
      <c r="I12" s="148">
        <v>0</v>
      </c>
      <c r="J12" s="148">
        <v>0</v>
      </c>
      <c r="K12" s="148">
        <v>0</v>
      </c>
    </row>
    <row r="13" spans="1:11" s="176" customFormat="1" ht="32.25" thickBot="1">
      <c r="A13" s="140" t="s">
        <v>491</v>
      </c>
      <c r="B13" s="137" t="s">
        <v>492</v>
      </c>
      <c r="C13" s="137"/>
      <c r="D13" s="138"/>
      <c r="E13" s="138"/>
      <c r="F13" s="141">
        <f aca="true" t="shared" si="0" ref="F13:K13">F14</f>
        <v>3</v>
      </c>
      <c r="G13" s="141">
        <f t="shared" si="0"/>
        <v>3</v>
      </c>
      <c r="H13" s="141">
        <f t="shared" si="0"/>
        <v>3</v>
      </c>
      <c r="I13" s="141" t="str">
        <f t="shared" si="0"/>
        <v>3,0</v>
      </c>
      <c r="J13" s="141" t="str">
        <f t="shared" si="0"/>
        <v>3,0</v>
      </c>
      <c r="K13" s="141" t="str">
        <f t="shared" si="0"/>
        <v>3,0</v>
      </c>
    </row>
    <row r="14" spans="1:11" ht="79.5" thickBot="1">
      <c r="A14" s="57" t="s">
        <v>493</v>
      </c>
      <c r="B14" s="290" t="s">
        <v>619</v>
      </c>
      <c r="C14" s="148">
        <v>240</v>
      </c>
      <c r="D14" s="150" t="s">
        <v>272</v>
      </c>
      <c r="E14" s="150">
        <v>13</v>
      </c>
      <c r="F14" s="158">
        <v>3</v>
      </c>
      <c r="G14" s="158">
        <v>3</v>
      </c>
      <c r="H14" s="158">
        <v>3</v>
      </c>
      <c r="I14" s="148" t="s">
        <v>321</v>
      </c>
      <c r="J14" s="148" t="s">
        <v>321</v>
      </c>
      <c r="K14" s="148" t="s">
        <v>321</v>
      </c>
    </row>
    <row r="15" spans="1:11" ht="32.25" thickBot="1">
      <c r="A15" s="140" t="s">
        <v>494</v>
      </c>
      <c r="B15" s="137" t="s">
        <v>495</v>
      </c>
      <c r="C15" s="137"/>
      <c r="D15" s="138"/>
      <c r="E15" s="138"/>
      <c r="F15" s="141">
        <f>F16+F18</f>
        <v>1675.4</v>
      </c>
      <c r="G15" s="141">
        <f>G16+G18</f>
        <v>1188.5</v>
      </c>
      <c r="H15" s="141">
        <f>H16+H18</f>
        <v>1154.99</v>
      </c>
      <c r="I15" s="137" t="s">
        <v>496</v>
      </c>
      <c r="J15" s="137" t="s">
        <v>497</v>
      </c>
      <c r="K15" s="137" t="s">
        <v>498</v>
      </c>
    </row>
    <row r="16" spans="1:11" s="176" customFormat="1" ht="16.5" thickBot="1">
      <c r="A16" s="140" t="s">
        <v>499</v>
      </c>
      <c r="B16" s="137" t="s">
        <v>500</v>
      </c>
      <c r="C16" s="137"/>
      <c r="D16" s="138"/>
      <c r="E16" s="138"/>
      <c r="F16" s="141">
        <f>F17</f>
        <v>300</v>
      </c>
      <c r="G16" s="141">
        <f>G17</f>
        <v>300</v>
      </c>
      <c r="H16" s="141">
        <f>H17</f>
        <v>300</v>
      </c>
      <c r="I16" s="137" t="s">
        <v>373</v>
      </c>
      <c r="J16" s="137" t="s">
        <v>374</v>
      </c>
      <c r="K16" s="137" t="s">
        <v>375</v>
      </c>
    </row>
    <row r="17" spans="1:11" ht="88.5" customHeight="1" thickBot="1">
      <c r="A17" s="63" t="s">
        <v>501</v>
      </c>
      <c r="B17" s="157" t="s">
        <v>376</v>
      </c>
      <c r="C17" s="148">
        <v>240</v>
      </c>
      <c r="D17" s="150" t="s">
        <v>368</v>
      </c>
      <c r="E17" s="150" t="s">
        <v>352</v>
      </c>
      <c r="F17" s="158">
        <v>300</v>
      </c>
      <c r="G17" s="158">
        <v>300</v>
      </c>
      <c r="H17" s="158">
        <v>300</v>
      </c>
      <c r="I17" s="148" t="s">
        <v>373</v>
      </c>
      <c r="J17" s="148" t="s">
        <v>374</v>
      </c>
      <c r="K17" s="148" t="s">
        <v>375</v>
      </c>
    </row>
    <row r="18" spans="1:11" s="176" customFormat="1" ht="34.5" customHeight="1" thickBot="1">
      <c r="A18" s="140" t="s">
        <v>502</v>
      </c>
      <c r="B18" s="137" t="s">
        <v>503</v>
      </c>
      <c r="C18" s="137"/>
      <c r="D18" s="180"/>
      <c r="E18" s="180"/>
      <c r="F18" s="141">
        <f>SUM(F19:F24)</f>
        <v>1375.4</v>
      </c>
      <c r="G18" s="141">
        <f>SUM(G19:G24)</f>
        <v>888.5</v>
      </c>
      <c r="H18" s="141">
        <f>SUM(H19:H24)</f>
        <v>854.99</v>
      </c>
      <c r="I18" s="137" t="s">
        <v>504</v>
      </c>
      <c r="J18" s="137" t="s">
        <v>505</v>
      </c>
      <c r="K18" s="137" t="s">
        <v>506</v>
      </c>
    </row>
    <row r="19" spans="1:11" ht="56.25" customHeight="1">
      <c r="A19" s="181" t="s">
        <v>507</v>
      </c>
      <c r="B19" s="67" t="s">
        <v>385</v>
      </c>
      <c r="C19" s="182">
        <v>240</v>
      </c>
      <c r="D19" s="183" t="s">
        <v>368</v>
      </c>
      <c r="E19" s="183" t="s">
        <v>277</v>
      </c>
      <c r="F19" s="184">
        <v>157.5</v>
      </c>
      <c r="G19" s="185">
        <v>72.5</v>
      </c>
      <c r="H19" s="185">
        <v>52.5</v>
      </c>
      <c r="I19" s="62" t="s">
        <v>386</v>
      </c>
      <c r="J19" s="62" t="s">
        <v>387</v>
      </c>
      <c r="K19" s="154"/>
    </row>
    <row r="20" spans="1:11" ht="79.5" thickBot="1">
      <c r="A20" s="57" t="s">
        <v>508</v>
      </c>
      <c r="B20" s="148" t="s">
        <v>389</v>
      </c>
      <c r="C20" s="58">
        <v>240</v>
      </c>
      <c r="D20" s="183" t="s">
        <v>368</v>
      </c>
      <c r="E20" s="183" t="s">
        <v>277</v>
      </c>
      <c r="F20" s="151">
        <v>281.9</v>
      </c>
      <c r="G20" s="151">
        <v>60</v>
      </c>
      <c r="H20" s="151">
        <v>26.49</v>
      </c>
      <c r="I20" s="148" t="s">
        <v>390</v>
      </c>
      <c r="J20" s="148" t="s">
        <v>391</v>
      </c>
      <c r="K20" s="148" t="s">
        <v>392</v>
      </c>
    </row>
    <row r="21" spans="1:11" ht="79.5" thickBot="1">
      <c r="A21" s="149" t="s">
        <v>509</v>
      </c>
      <c r="B21" s="148" t="s">
        <v>394</v>
      </c>
      <c r="C21" s="58">
        <v>240</v>
      </c>
      <c r="D21" s="183" t="s">
        <v>368</v>
      </c>
      <c r="E21" s="183" t="s">
        <v>277</v>
      </c>
      <c r="F21" s="151">
        <v>865</v>
      </c>
      <c r="G21" s="151">
        <v>685</v>
      </c>
      <c r="H21" s="151">
        <v>705</v>
      </c>
      <c r="I21" s="148" t="s">
        <v>395</v>
      </c>
      <c r="J21" s="148" t="s">
        <v>396</v>
      </c>
      <c r="K21" s="148" t="s">
        <v>397</v>
      </c>
    </row>
    <row r="22" spans="1:11" ht="79.5" thickBot="1">
      <c r="A22" s="149" t="s">
        <v>471</v>
      </c>
      <c r="B22" s="157" t="s">
        <v>399</v>
      </c>
      <c r="C22" s="58">
        <v>240</v>
      </c>
      <c r="D22" s="183" t="s">
        <v>368</v>
      </c>
      <c r="E22" s="183" t="s">
        <v>277</v>
      </c>
      <c r="F22" s="151">
        <v>40</v>
      </c>
      <c r="G22" s="151">
        <v>40</v>
      </c>
      <c r="H22" s="151">
        <v>40</v>
      </c>
      <c r="I22" s="148" t="s">
        <v>57</v>
      </c>
      <c r="J22" s="148">
        <v>0</v>
      </c>
      <c r="K22" s="148">
        <v>0</v>
      </c>
    </row>
    <row r="23" spans="1:11" ht="79.5" thickBot="1">
      <c r="A23" s="142" t="s">
        <v>400</v>
      </c>
      <c r="B23" s="154" t="s">
        <v>401</v>
      </c>
      <c r="C23" s="66">
        <v>240</v>
      </c>
      <c r="D23" s="183" t="s">
        <v>368</v>
      </c>
      <c r="E23" s="183" t="s">
        <v>277</v>
      </c>
      <c r="F23" s="162">
        <v>30</v>
      </c>
      <c r="G23" s="162">
        <v>30</v>
      </c>
      <c r="H23" s="162">
        <v>30</v>
      </c>
      <c r="I23" s="154"/>
      <c r="J23" s="154"/>
      <c r="K23" s="154"/>
    </row>
    <row r="24" spans="1:11" ht="76.5" customHeight="1">
      <c r="A24" s="61" t="s">
        <v>402</v>
      </c>
      <c r="B24" s="62" t="s">
        <v>510</v>
      </c>
      <c r="C24" s="186">
        <v>540</v>
      </c>
      <c r="D24" s="183" t="s">
        <v>368</v>
      </c>
      <c r="E24" s="183" t="s">
        <v>277</v>
      </c>
      <c r="F24" s="187">
        <v>1</v>
      </c>
      <c r="G24" s="144">
        <v>1</v>
      </c>
      <c r="H24" s="144">
        <v>1</v>
      </c>
      <c r="I24" s="62" t="s">
        <v>324</v>
      </c>
      <c r="J24" s="62" t="s">
        <v>324</v>
      </c>
      <c r="K24" s="154"/>
    </row>
    <row r="25" spans="1:11" ht="32.25" thickBot="1">
      <c r="A25" s="140" t="s">
        <v>511</v>
      </c>
      <c r="B25" s="137" t="s">
        <v>512</v>
      </c>
      <c r="C25" s="188"/>
      <c r="D25" s="189"/>
      <c r="E25" s="189"/>
      <c r="F25" s="141">
        <f>F26+F30+F28</f>
        <v>6</v>
      </c>
      <c r="G25" s="141">
        <f>G26+G30+G28</f>
        <v>6</v>
      </c>
      <c r="H25" s="141">
        <f>H26+H30+H28</f>
        <v>6</v>
      </c>
      <c r="I25" s="137" t="s">
        <v>444</v>
      </c>
      <c r="J25" s="137" t="s">
        <v>444</v>
      </c>
      <c r="K25" s="137" t="s">
        <v>444</v>
      </c>
    </row>
    <row r="26" spans="1:11" s="176" customFormat="1" ht="16.5" thickBot="1">
      <c r="A26" s="140" t="s">
        <v>513</v>
      </c>
      <c r="B26" s="137" t="s">
        <v>514</v>
      </c>
      <c r="C26" s="137"/>
      <c r="D26" s="138"/>
      <c r="E26" s="138"/>
      <c r="F26" s="141">
        <f>F27</f>
        <v>1</v>
      </c>
      <c r="G26" s="141">
        <f>G27</f>
        <v>1</v>
      </c>
      <c r="H26" s="141">
        <f>H27</f>
        <v>1</v>
      </c>
      <c r="I26" s="137" t="s">
        <v>324</v>
      </c>
      <c r="J26" s="137" t="s">
        <v>324</v>
      </c>
      <c r="K26" s="137" t="s">
        <v>324</v>
      </c>
    </row>
    <row r="27" spans="1:11" ht="96.75" customHeight="1" thickBot="1">
      <c r="A27" s="57" t="s">
        <v>322</v>
      </c>
      <c r="B27" s="148" t="s">
        <v>323</v>
      </c>
      <c r="C27" s="148">
        <v>240</v>
      </c>
      <c r="D27" s="150" t="s">
        <v>272</v>
      </c>
      <c r="E27" s="150">
        <v>13</v>
      </c>
      <c r="F27" s="158">
        <v>1</v>
      </c>
      <c r="G27" s="158">
        <v>1</v>
      </c>
      <c r="H27" s="158">
        <v>1</v>
      </c>
      <c r="I27" s="148" t="s">
        <v>324</v>
      </c>
      <c r="J27" s="148" t="s">
        <v>324</v>
      </c>
      <c r="K27" s="148" t="s">
        <v>324</v>
      </c>
    </row>
    <row r="28" spans="1:11" s="226" customFormat="1" ht="27" customHeight="1" thickBot="1">
      <c r="A28" s="424" t="s">
        <v>660</v>
      </c>
      <c r="B28" s="137" t="s">
        <v>662</v>
      </c>
      <c r="C28" s="137"/>
      <c r="D28" s="138"/>
      <c r="E28" s="138"/>
      <c r="F28" s="141">
        <v>2</v>
      </c>
      <c r="G28" s="141">
        <v>2</v>
      </c>
      <c r="H28" s="141">
        <v>2</v>
      </c>
      <c r="I28" s="218"/>
      <c r="J28" s="218"/>
      <c r="K28" s="218"/>
    </row>
    <row r="29" spans="1:11" s="226" customFormat="1" ht="59.25" customHeight="1" thickBot="1">
      <c r="A29" s="425" t="s">
        <v>661</v>
      </c>
      <c r="B29" s="68" t="s">
        <v>663</v>
      </c>
      <c r="C29" s="68">
        <v>240</v>
      </c>
      <c r="D29" s="426" t="s">
        <v>272</v>
      </c>
      <c r="E29" s="426" t="s">
        <v>463</v>
      </c>
      <c r="F29" s="427">
        <v>2</v>
      </c>
      <c r="G29" s="427">
        <v>2</v>
      </c>
      <c r="H29" s="427">
        <v>2</v>
      </c>
      <c r="I29" s="218"/>
      <c r="J29" s="218"/>
      <c r="K29" s="218"/>
    </row>
    <row r="30" spans="1:11" s="176" customFormat="1" ht="32.25" thickBot="1">
      <c r="A30" s="140" t="s">
        <v>515</v>
      </c>
      <c r="B30" s="137" t="s">
        <v>516</v>
      </c>
      <c r="C30" s="137"/>
      <c r="D30" s="138"/>
      <c r="E30" s="138"/>
      <c r="F30" s="141">
        <f>F31</f>
        <v>3</v>
      </c>
      <c r="G30" s="141">
        <f>G31</f>
        <v>3</v>
      </c>
      <c r="H30" s="141">
        <f>H31</f>
        <v>3</v>
      </c>
      <c r="I30" s="137" t="s">
        <v>327</v>
      </c>
      <c r="J30" s="137" t="s">
        <v>327</v>
      </c>
      <c r="K30" s="137" t="s">
        <v>327</v>
      </c>
    </row>
    <row r="31" spans="1:11" ht="85.5" customHeight="1" thickBot="1">
      <c r="A31" s="57" t="s">
        <v>461</v>
      </c>
      <c r="B31" s="148" t="s">
        <v>326</v>
      </c>
      <c r="C31" s="148">
        <v>240</v>
      </c>
      <c r="D31" s="150" t="s">
        <v>272</v>
      </c>
      <c r="E31" s="150">
        <v>13</v>
      </c>
      <c r="F31" s="158">
        <v>3</v>
      </c>
      <c r="G31" s="158">
        <v>3</v>
      </c>
      <c r="H31" s="158">
        <v>3</v>
      </c>
      <c r="I31" s="158">
        <v>5</v>
      </c>
      <c r="J31" s="158">
        <v>5</v>
      </c>
      <c r="K31" s="158">
        <v>5</v>
      </c>
    </row>
    <row r="32" spans="1:11" ht="48" thickBot="1">
      <c r="A32" s="140" t="s">
        <v>517</v>
      </c>
      <c r="B32" s="137" t="s">
        <v>518</v>
      </c>
      <c r="C32" s="137"/>
      <c r="D32" s="138"/>
      <c r="E32" s="138"/>
      <c r="F32" s="141">
        <f>F33+F36+F39</f>
        <v>44.8</v>
      </c>
      <c r="G32" s="141">
        <f>G33+G36+G39</f>
        <v>44.8</v>
      </c>
      <c r="H32" s="141">
        <f>H33+H36+H39</f>
        <v>44.8</v>
      </c>
      <c r="I32" s="137" t="s">
        <v>519</v>
      </c>
      <c r="J32" s="137" t="s">
        <v>519</v>
      </c>
      <c r="K32" s="137" t="s">
        <v>519</v>
      </c>
    </row>
    <row r="33" spans="1:11" s="176" customFormat="1" ht="16.5" thickBot="1">
      <c r="A33" s="140" t="s">
        <v>520</v>
      </c>
      <c r="B33" s="137" t="s">
        <v>521</v>
      </c>
      <c r="C33" s="137"/>
      <c r="D33" s="138"/>
      <c r="E33" s="138"/>
      <c r="F33" s="141">
        <f>F34+F35</f>
        <v>40.8</v>
      </c>
      <c r="G33" s="141">
        <f>G34+G35</f>
        <v>40.8</v>
      </c>
      <c r="H33" s="141">
        <f>H34+H35</f>
        <v>40.8</v>
      </c>
      <c r="I33" s="137" t="s">
        <v>292</v>
      </c>
      <c r="J33" s="137" t="s">
        <v>292</v>
      </c>
      <c r="K33" s="137" t="s">
        <v>292</v>
      </c>
    </row>
    <row r="34" spans="1:11" ht="63.75" thickBot="1">
      <c r="A34" s="142" t="s">
        <v>290</v>
      </c>
      <c r="B34" s="62" t="s">
        <v>291</v>
      </c>
      <c r="C34" s="62">
        <v>240</v>
      </c>
      <c r="D34" s="143" t="s">
        <v>272</v>
      </c>
      <c r="E34" s="143" t="s">
        <v>286</v>
      </c>
      <c r="F34" s="144">
        <v>40.8</v>
      </c>
      <c r="G34" s="144">
        <v>40.8</v>
      </c>
      <c r="H34" s="144">
        <v>40.8</v>
      </c>
      <c r="I34" s="62" t="s">
        <v>292</v>
      </c>
      <c r="J34" s="62" t="s">
        <v>292</v>
      </c>
      <c r="K34" s="62" t="s">
        <v>292</v>
      </c>
    </row>
    <row r="35" spans="1:11" ht="63.75" thickBot="1">
      <c r="A35" s="142" t="s">
        <v>290</v>
      </c>
      <c r="B35" s="62" t="s">
        <v>291</v>
      </c>
      <c r="C35" s="62">
        <v>240</v>
      </c>
      <c r="D35" s="143" t="s">
        <v>277</v>
      </c>
      <c r="E35" s="143" t="s">
        <v>359</v>
      </c>
      <c r="F35" s="190">
        <v>0</v>
      </c>
      <c r="G35" s="190">
        <v>0</v>
      </c>
      <c r="H35" s="190">
        <v>0</v>
      </c>
      <c r="I35" s="190">
        <v>0</v>
      </c>
      <c r="J35" s="190">
        <v>0</v>
      </c>
      <c r="K35" s="190">
        <v>0</v>
      </c>
    </row>
    <row r="36" spans="1:11" s="176" customFormat="1" ht="16.5" thickBot="1">
      <c r="A36" s="191" t="s">
        <v>522</v>
      </c>
      <c r="B36" s="177" t="s">
        <v>523</v>
      </c>
      <c r="C36" s="177"/>
      <c r="D36" s="178"/>
      <c r="E36" s="178"/>
      <c r="F36" s="179">
        <f>F37</f>
        <v>0</v>
      </c>
      <c r="G36" s="179">
        <f>G37</f>
        <v>0</v>
      </c>
      <c r="H36" s="179">
        <f>H37</f>
        <v>0</v>
      </c>
      <c r="I36" s="137">
        <v>0</v>
      </c>
      <c r="J36" s="137">
        <v>0</v>
      </c>
      <c r="K36" s="137">
        <v>0</v>
      </c>
    </row>
    <row r="37" spans="1:11" ht="78.75">
      <c r="A37" s="64" t="s">
        <v>524</v>
      </c>
      <c r="B37" s="338" t="s">
        <v>361</v>
      </c>
      <c r="C37" s="338">
        <v>240</v>
      </c>
      <c r="D37" s="395" t="s">
        <v>277</v>
      </c>
      <c r="E37" s="395" t="s">
        <v>359</v>
      </c>
      <c r="F37" s="397">
        <v>0</v>
      </c>
      <c r="G37" s="397">
        <v>0</v>
      </c>
      <c r="H37" s="397">
        <v>0</v>
      </c>
      <c r="I37" s="338">
        <v>0</v>
      </c>
      <c r="J37" s="338">
        <v>0</v>
      </c>
      <c r="K37" s="338">
        <v>0</v>
      </c>
    </row>
    <row r="38" spans="1:11" ht="16.5" thickBot="1">
      <c r="A38" s="63" t="s">
        <v>525</v>
      </c>
      <c r="B38" s="339"/>
      <c r="C38" s="339"/>
      <c r="D38" s="396"/>
      <c r="E38" s="396"/>
      <c r="F38" s="398"/>
      <c r="G38" s="398"/>
      <c r="H38" s="398"/>
      <c r="I38" s="339"/>
      <c r="J38" s="339"/>
      <c r="K38" s="339"/>
    </row>
    <row r="39" spans="1:11" s="176" customFormat="1" ht="16.5" thickBot="1">
      <c r="A39" s="160" t="s">
        <v>526</v>
      </c>
      <c r="B39" s="137" t="s">
        <v>527</v>
      </c>
      <c r="C39" s="137"/>
      <c r="D39" s="138"/>
      <c r="E39" s="138"/>
      <c r="F39" s="141">
        <f>F40</f>
        <v>4</v>
      </c>
      <c r="G39" s="141">
        <f>G40</f>
        <v>4</v>
      </c>
      <c r="H39" s="141">
        <f>H40</f>
        <v>4</v>
      </c>
      <c r="I39" s="137" t="s">
        <v>357</v>
      </c>
      <c r="J39" s="137" t="s">
        <v>357</v>
      </c>
      <c r="K39" s="137" t="s">
        <v>357</v>
      </c>
    </row>
    <row r="40" spans="1:11" ht="63.75" thickBot="1">
      <c r="A40" s="152" t="s">
        <v>362</v>
      </c>
      <c r="B40" s="148" t="s">
        <v>363</v>
      </c>
      <c r="C40" s="148">
        <v>240</v>
      </c>
      <c r="D40" s="150" t="s">
        <v>277</v>
      </c>
      <c r="E40" s="150" t="s">
        <v>359</v>
      </c>
      <c r="F40" s="151">
        <v>4</v>
      </c>
      <c r="G40" s="151">
        <v>4</v>
      </c>
      <c r="H40" s="151">
        <v>4</v>
      </c>
      <c r="I40" s="148" t="s">
        <v>357</v>
      </c>
      <c r="J40" s="148" t="s">
        <v>357</v>
      </c>
      <c r="K40" s="148" t="s">
        <v>357</v>
      </c>
    </row>
    <row r="41" spans="1:11" ht="16.5" thickBot="1">
      <c r="A41" s="140" t="s">
        <v>528</v>
      </c>
      <c r="B41" s="137" t="s">
        <v>529</v>
      </c>
      <c r="C41" s="137"/>
      <c r="D41" s="138"/>
      <c r="E41" s="138"/>
      <c r="F41" s="141">
        <f>F42</f>
        <v>4750</v>
      </c>
      <c r="G41" s="141">
        <f>G42</f>
        <v>4125.02</v>
      </c>
      <c r="H41" s="141">
        <f>H42</f>
        <v>4237.62</v>
      </c>
      <c r="I41" s="137" t="s">
        <v>419</v>
      </c>
      <c r="J41" s="137" t="s">
        <v>420</v>
      </c>
      <c r="K41" s="137" t="s">
        <v>421</v>
      </c>
    </row>
    <row r="42" spans="1:11" s="176" customFormat="1" ht="16.5" thickBot="1">
      <c r="A42" s="160" t="s">
        <v>530</v>
      </c>
      <c r="B42" s="137" t="s">
        <v>531</v>
      </c>
      <c r="C42" s="137"/>
      <c r="D42" s="138"/>
      <c r="E42" s="138"/>
      <c r="F42" s="141">
        <f>SUM(F43:F45)</f>
        <v>4750</v>
      </c>
      <c r="G42" s="141">
        <f>SUM(G43:G45)</f>
        <v>4125.02</v>
      </c>
      <c r="H42" s="141">
        <f>SUM(H43:H45)</f>
        <v>4237.62</v>
      </c>
      <c r="I42" s="137" t="s">
        <v>419</v>
      </c>
      <c r="J42" s="137" t="s">
        <v>420</v>
      </c>
      <c r="K42" s="137" t="s">
        <v>421</v>
      </c>
    </row>
    <row r="43" spans="1:11" ht="63.75" thickBot="1">
      <c r="A43" s="149" t="s">
        <v>532</v>
      </c>
      <c r="B43" s="157" t="s">
        <v>424</v>
      </c>
      <c r="C43" s="148">
        <v>240</v>
      </c>
      <c r="D43" s="150" t="s">
        <v>418</v>
      </c>
      <c r="E43" s="150" t="s">
        <v>272</v>
      </c>
      <c r="F43" s="151">
        <v>0</v>
      </c>
      <c r="G43" s="151">
        <v>0</v>
      </c>
      <c r="H43" s="151">
        <v>0</v>
      </c>
      <c r="I43" s="148">
        <v>0</v>
      </c>
      <c r="J43" s="148">
        <v>0</v>
      </c>
      <c r="K43" s="148">
        <v>0</v>
      </c>
    </row>
    <row r="44" spans="1:11" ht="63.75" thickBot="1">
      <c r="A44" s="57" t="s">
        <v>533</v>
      </c>
      <c r="B44" s="148" t="s">
        <v>426</v>
      </c>
      <c r="C44" s="148">
        <v>540</v>
      </c>
      <c r="D44" s="150" t="s">
        <v>418</v>
      </c>
      <c r="E44" s="150" t="s">
        <v>272</v>
      </c>
      <c r="F44" s="99">
        <v>4730</v>
      </c>
      <c r="G44" s="99">
        <v>4105.02</v>
      </c>
      <c r="H44" s="99">
        <v>4217.62</v>
      </c>
      <c r="I44" s="148" t="s">
        <v>427</v>
      </c>
      <c r="J44" s="148" t="s">
        <v>420</v>
      </c>
      <c r="K44" s="148" t="s">
        <v>428</v>
      </c>
    </row>
    <row r="45" spans="1:11" ht="63.75" thickBot="1">
      <c r="A45" s="149" t="s">
        <v>429</v>
      </c>
      <c r="B45" s="148" t="s">
        <v>430</v>
      </c>
      <c r="C45" s="148">
        <v>240</v>
      </c>
      <c r="D45" s="150" t="s">
        <v>418</v>
      </c>
      <c r="E45" s="150" t="s">
        <v>272</v>
      </c>
      <c r="F45" s="151">
        <v>20</v>
      </c>
      <c r="G45" s="151">
        <v>20</v>
      </c>
      <c r="H45" s="151">
        <v>20</v>
      </c>
      <c r="I45" s="148" t="s">
        <v>304</v>
      </c>
      <c r="J45" s="148">
        <v>0</v>
      </c>
      <c r="K45" s="148" t="s">
        <v>57</v>
      </c>
    </row>
    <row r="46" spans="1:11" ht="32.25" thickBot="1">
      <c r="A46" s="140" t="s">
        <v>534</v>
      </c>
      <c r="B46" s="137" t="s">
        <v>535</v>
      </c>
      <c r="C46" s="137"/>
      <c r="D46" s="138"/>
      <c r="E46" s="138"/>
      <c r="F46" s="141">
        <f aca="true" t="shared" si="1" ref="F46:H47">F47</f>
        <v>26.4</v>
      </c>
      <c r="G46" s="141">
        <f t="shared" si="1"/>
        <v>26.4</v>
      </c>
      <c r="H46" s="141">
        <f t="shared" si="1"/>
        <v>26.4</v>
      </c>
      <c r="I46" s="137" t="s">
        <v>409</v>
      </c>
      <c r="J46" s="137" t="s">
        <v>409</v>
      </c>
      <c r="K46" s="137" t="s">
        <v>409</v>
      </c>
    </row>
    <row r="47" spans="1:11" s="176" customFormat="1" ht="16.5" thickBot="1">
      <c r="A47" s="140" t="s">
        <v>536</v>
      </c>
      <c r="B47" s="137" t="s">
        <v>537</v>
      </c>
      <c r="C47" s="137"/>
      <c r="D47" s="138"/>
      <c r="E47" s="138"/>
      <c r="F47" s="141">
        <f t="shared" si="1"/>
        <v>26.4</v>
      </c>
      <c r="G47" s="141">
        <f t="shared" si="1"/>
        <v>26.4</v>
      </c>
      <c r="H47" s="141">
        <f t="shared" si="1"/>
        <v>26.4</v>
      </c>
      <c r="I47" s="137" t="s">
        <v>409</v>
      </c>
      <c r="J47" s="137" t="s">
        <v>409</v>
      </c>
      <c r="K47" s="137" t="s">
        <v>409</v>
      </c>
    </row>
    <row r="48" spans="1:11" ht="63.75" thickBot="1">
      <c r="A48" s="149" t="s">
        <v>538</v>
      </c>
      <c r="B48" s="148" t="s">
        <v>412</v>
      </c>
      <c r="C48" s="148">
        <v>240</v>
      </c>
      <c r="D48" s="150" t="s">
        <v>408</v>
      </c>
      <c r="E48" s="150" t="s">
        <v>352</v>
      </c>
      <c r="F48" s="151">
        <v>26.4</v>
      </c>
      <c r="G48" s="151">
        <v>26.4</v>
      </c>
      <c r="H48" s="151">
        <v>26.4</v>
      </c>
      <c r="I48" s="148" t="s">
        <v>409</v>
      </c>
      <c r="J48" s="148" t="s">
        <v>409</v>
      </c>
      <c r="K48" s="148" t="s">
        <v>409</v>
      </c>
    </row>
    <row r="49" spans="1:11" ht="32.25" thickBot="1">
      <c r="A49" s="140" t="s">
        <v>539</v>
      </c>
      <c r="B49" s="137" t="s">
        <v>540</v>
      </c>
      <c r="C49" s="137"/>
      <c r="D49" s="138"/>
      <c r="E49" s="138"/>
      <c r="F49" s="141">
        <f>F50</f>
        <v>36</v>
      </c>
      <c r="G49" s="141">
        <f>G50</f>
        <v>36</v>
      </c>
      <c r="H49" s="141">
        <f>H50</f>
        <v>36</v>
      </c>
      <c r="I49" s="137" t="s">
        <v>439</v>
      </c>
      <c r="J49" s="137" t="s">
        <v>374</v>
      </c>
      <c r="K49" s="137" t="s">
        <v>374</v>
      </c>
    </row>
    <row r="50" spans="1:11" s="176" customFormat="1" ht="32.25" thickBot="1">
      <c r="A50" s="140" t="s">
        <v>541</v>
      </c>
      <c r="B50" s="137" t="s">
        <v>542</v>
      </c>
      <c r="C50" s="137"/>
      <c r="D50" s="138"/>
      <c r="E50" s="138"/>
      <c r="F50" s="141">
        <f>F51+F52</f>
        <v>36</v>
      </c>
      <c r="G50" s="141">
        <f>G51+G52</f>
        <v>36</v>
      </c>
      <c r="H50" s="141">
        <f>H51+H52</f>
        <v>36</v>
      </c>
      <c r="I50" s="137" t="s">
        <v>439</v>
      </c>
      <c r="J50" s="137" t="s">
        <v>374</v>
      </c>
      <c r="K50" s="137" t="s">
        <v>374</v>
      </c>
    </row>
    <row r="51" spans="1:11" ht="63.75" thickBot="1">
      <c r="A51" s="57" t="s">
        <v>441</v>
      </c>
      <c r="B51" s="148" t="s">
        <v>442</v>
      </c>
      <c r="C51" s="148">
        <v>120</v>
      </c>
      <c r="D51" s="150">
        <v>11</v>
      </c>
      <c r="E51" s="150" t="s">
        <v>368</v>
      </c>
      <c r="F51" s="151">
        <v>30</v>
      </c>
      <c r="G51" s="151">
        <v>30</v>
      </c>
      <c r="H51" s="151">
        <v>30</v>
      </c>
      <c r="I51" s="148" t="s">
        <v>374</v>
      </c>
      <c r="J51" s="148" t="s">
        <v>374</v>
      </c>
      <c r="K51" s="148" t="s">
        <v>374</v>
      </c>
    </row>
    <row r="52" spans="1:11" ht="79.5" thickBot="1">
      <c r="A52" s="57" t="s">
        <v>443</v>
      </c>
      <c r="B52" s="148" t="s">
        <v>442</v>
      </c>
      <c r="C52" s="148">
        <v>240</v>
      </c>
      <c r="D52" s="150">
        <v>11</v>
      </c>
      <c r="E52" s="150" t="s">
        <v>368</v>
      </c>
      <c r="F52" s="151">
        <v>6</v>
      </c>
      <c r="G52" s="151">
        <v>6</v>
      </c>
      <c r="H52" s="151">
        <v>6</v>
      </c>
      <c r="I52" s="148" t="s">
        <v>444</v>
      </c>
      <c r="J52" s="148" t="s">
        <v>119</v>
      </c>
      <c r="K52" s="148" t="s">
        <v>119</v>
      </c>
    </row>
    <row r="53" spans="1:11" ht="16.5" thickBot="1">
      <c r="A53" s="140" t="s">
        <v>543</v>
      </c>
      <c r="B53" s="137" t="s">
        <v>544</v>
      </c>
      <c r="C53" s="137"/>
      <c r="D53" s="138"/>
      <c r="E53" s="138"/>
      <c r="F53" s="141">
        <f>F54</f>
        <v>171.2</v>
      </c>
      <c r="G53" s="141">
        <f>G54</f>
        <v>71.2</v>
      </c>
      <c r="H53" s="141">
        <f>H54</f>
        <v>35</v>
      </c>
      <c r="I53" s="137" t="s">
        <v>545</v>
      </c>
      <c r="J53" s="137" t="s">
        <v>546</v>
      </c>
      <c r="K53" s="137" t="s">
        <v>546</v>
      </c>
    </row>
    <row r="54" spans="1:11" s="176" customFormat="1" ht="16.5" thickBot="1">
      <c r="A54" s="140" t="s">
        <v>547</v>
      </c>
      <c r="B54" s="137" t="s">
        <v>548</v>
      </c>
      <c r="C54" s="137"/>
      <c r="D54" s="138"/>
      <c r="E54" s="138"/>
      <c r="F54" s="141">
        <f>F55+F56</f>
        <v>171.2</v>
      </c>
      <c r="G54" s="141">
        <f>G55+G56</f>
        <v>71.2</v>
      </c>
      <c r="H54" s="141">
        <f>H55+H56</f>
        <v>35</v>
      </c>
      <c r="I54" s="137" t="s">
        <v>545</v>
      </c>
      <c r="J54" s="137" t="s">
        <v>546</v>
      </c>
      <c r="K54" s="137" t="s">
        <v>546</v>
      </c>
    </row>
    <row r="55" spans="1:11" ht="63.75" thickBot="1">
      <c r="A55" s="63" t="s">
        <v>549</v>
      </c>
      <c r="B55" s="157" t="s">
        <v>329</v>
      </c>
      <c r="C55" s="148">
        <v>240</v>
      </c>
      <c r="D55" s="150" t="s">
        <v>272</v>
      </c>
      <c r="E55" s="150">
        <v>13</v>
      </c>
      <c r="F55" s="155">
        <v>166.2</v>
      </c>
      <c r="G55" s="155">
        <v>66.2</v>
      </c>
      <c r="H55" s="155">
        <v>30</v>
      </c>
      <c r="I55" s="148" t="s">
        <v>464</v>
      </c>
      <c r="J55" s="148" t="s">
        <v>465</v>
      </c>
      <c r="K55" s="148" t="s">
        <v>465</v>
      </c>
    </row>
    <row r="56" spans="1:11" ht="48" thickBot="1">
      <c r="A56" s="57" t="s">
        <v>330</v>
      </c>
      <c r="B56" s="157" t="s">
        <v>331</v>
      </c>
      <c r="C56" s="148">
        <v>240</v>
      </c>
      <c r="D56" s="150" t="s">
        <v>272</v>
      </c>
      <c r="E56" s="150">
        <v>13</v>
      </c>
      <c r="F56" s="151">
        <v>5</v>
      </c>
      <c r="G56" s="151">
        <v>5</v>
      </c>
      <c r="H56" s="151">
        <v>5</v>
      </c>
      <c r="I56" s="148" t="s">
        <v>327</v>
      </c>
      <c r="J56" s="148" t="s">
        <v>327</v>
      </c>
      <c r="K56" s="148" t="s">
        <v>327</v>
      </c>
    </row>
    <row r="57" spans="1:11" ht="32.25" thickBot="1">
      <c r="A57" s="140" t="s">
        <v>550</v>
      </c>
      <c r="B57" s="137" t="s">
        <v>551</v>
      </c>
      <c r="C57" s="137"/>
      <c r="D57" s="138"/>
      <c r="E57" s="138"/>
      <c r="F57" s="141">
        <f aca="true" t="shared" si="2" ref="F57:H58">F58</f>
        <v>25</v>
      </c>
      <c r="G57" s="141">
        <f t="shared" si="2"/>
        <v>25</v>
      </c>
      <c r="H57" s="141">
        <f t="shared" si="2"/>
        <v>25</v>
      </c>
      <c r="I57" s="137" t="s">
        <v>406</v>
      </c>
      <c r="J57" s="137" t="s">
        <v>327</v>
      </c>
      <c r="K57" s="137" t="s">
        <v>327</v>
      </c>
    </row>
    <row r="58" spans="1:11" s="176" customFormat="1" ht="16.5" thickBot="1">
      <c r="A58" s="140" t="s">
        <v>552</v>
      </c>
      <c r="B58" s="137" t="s">
        <v>553</v>
      </c>
      <c r="C58" s="137"/>
      <c r="D58" s="138"/>
      <c r="E58" s="138"/>
      <c r="F58" s="141">
        <f t="shared" si="2"/>
        <v>25</v>
      </c>
      <c r="G58" s="141">
        <f t="shared" si="2"/>
        <v>25</v>
      </c>
      <c r="H58" s="141">
        <f t="shared" si="2"/>
        <v>25</v>
      </c>
      <c r="I58" s="137" t="s">
        <v>406</v>
      </c>
      <c r="J58" s="137" t="s">
        <v>327</v>
      </c>
      <c r="K58" s="137" t="s">
        <v>327</v>
      </c>
    </row>
    <row r="59" spans="1:11" ht="79.5" thickBot="1">
      <c r="A59" s="57" t="s">
        <v>404</v>
      </c>
      <c r="B59" s="148" t="s">
        <v>405</v>
      </c>
      <c r="C59" s="148">
        <v>240</v>
      </c>
      <c r="D59" s="150" t="s">
        <v>368</v>
      </c>
      <c r="E59" s="150" t="s">
        <v>277</v>
      </c>
      <c r="F59" s="151">
        <v>25</v>
      </c>
      <c r="G59" s="151">
        <v>25</v>
      </c>
      <c r="H59" s="151">
        <v>25</v>
      </c>
      <c r="I59" s="148" t="s">
        <v>406</v>
      </c>
      <c r="J59" s="148" t="s">
        <v>327</v>
      </c>
      <c r="K59" s="148" t="s">
        <v>327</v>
      </c>
    </row>
    <row r="60" spans="1:11" ht="16.5" thickBot="1">
      <c r="A60" s="140" t="s">
        <v>554</v>
      </c>
      <c r="B60" s="137" t="s">
        <v>555</v>
      </c>
      <c r="C60" s="137"/>
      <c r="D60" s="138"/>
      <c r="E60" s="138"/>
      <c r="F60" s="141">
        <f>F61+F63</f>
        <v>6341.28</v>
      </c>
      <c r="G60" s="141">
        <f>G61+G63</f>
        <v>6341.28</v>
      </c>
      <c r="H60" s="141">
        <f>H61+H63</f>
        <v>6341.28</v>
      </c>
      <c r="I60" s="137" t="s">
        <v>556</v>
      </c>
      <c r="J60" s="137" t="s">
        <v>557</v>
      </c>
      <c r="K60" s="137" t="s">
        <v>558</v>
      </c>
    </row>
    <row r="61" spans="1:11" s="176" customFormat="1" ht="32.25" thickBot="1">
      <c r="A61" s="140" t="s">
        <v>559</v>
      </c>
      <c r="B61" s="137" t="s">
        <v>560</v>
      </c>
      <c r="C61" s="137"/>
      <c r="D61" s="138"/>
      <c r="E61" s="138"/>
      <c r="F61" s="141">
        <f>F62</f>
        <v>15</v>
      </c>
      <c r="G61" s="141">
        <f>G62</f>
        <v>15</v>
      </c>
      <c r="H61" s="141">
        <f>H62</f>
        <v>15</v>
      </c>
      <c r="I61" s="137" t="s">
        <v>304</v>
      </c>
      <c r="J61" s="137" t="s">
        <v>327</v>
      </c>
      <c r="K61" s="137" t="s">
        <v>327</v>
      </c>
    </row>
    <row r="62" spans="1:11" ht="79.5" thickBot="1">
      <c r="A62" s="57" t="s">
        <v>561</v>
      </c>
      <c r="B62" s="148" t="s">
        <v>416</v>
      </c>
      <c r="C62" s="148">
        <v>240</v>
      </c>
      <c r="D62" s="150" t="s">
        <v>310</v>
      </c>
      <c r="E62" s="150" t="s">
        <v>368</v>
      </c>
      <c r="F62" s="151">
        <v>15</v>
      </c>
      <c r="G62" s="151">
        <v>15</v>
      </c>
      <c r="H62" s="151">
        <v>15</v>
      </c>
      <c r="I62" s="148" t="s">
        <v>304</v>
      </c>
      <c r="J62" s="148" t="s">
        <v>327</v>
      </c>
      <c r="K62" s="148" t="s">
        <v>327</v>
      </c>
    </row>
    <row r="63" spans="1:11" s="176" customFormat="1" ht="32.25" thickBot="1">
      <c r="A63" s="140" t="s">
        <v>562</v>
      </c>
      <c r="B63" s="137" t="s">
        <v>563</v>
      </c>
      <c r="C63" s="137"/>
      <c r="D63" s="138"/>
      <c r="E63" s="138"/>
      <c r="F63" s="141">
        <f>SUM(F64:F67)</f>
        <v>6326.28</v>
      </c>
      <c r="G63" s="141">
        <f>SUM(G64:G67)</f>
        <v>6326.28</v>
      </c>
      <c r="H63" s="141">
        <f>SUM(H64:H67)</f>
        <v>6326.28</v>
      </c>
      <c r="I63" s="137" t="s">
        <v>564</v>
      </c>
      <c r="J63" s="137" t="s">
        <v>565</v>
      </c>
      <c r="K63" s="137" t="s">
        <v>566</v>
      </c>
    </row>
    <row r="64" spans="1:11" ht="79.5" thickBot="1">
      <c r="A64" s="57" t="s">
        <v>567</v>
      </c>
      <c r="B64" s="148" t="s">
        <v>294</v>
      </c>
      <c r="C64" s="148">
        <v>120</v>
      </c>
      <c r="D64" s="150" t="s">
        <v>272</v>
      </c>
      <c r="E64" s="150" t="s">
        <v>286</v>
      </c>
      <c r="F64" s="99">
        <v>5461.28</v>
      </c>
      <c r="G64" s="99">
        <v>5461.28</v>
      </c>
      <c r="H64" s="99">
        <v>5461.28</v>
      </c>
      <c r="I64" s="148" t="s">
        <v>295</v>
      </c>
      <c r="J64" s="148" t="s">
        <v>296</v>
      </c>
      <c r="K64" s="148" t="s">
        <v>296</v>
      </c>
    </row>
    <row r="65" spans="1:11" ht="63.75" thickBot="1">
      <c r="A65" s="57" t="s">
        <v>568</v>
      </c>
      <c r="B65" s="148" t="s">
        <v>298</v>
      </c>
      <c r="C65" s="148">
        <v>240</v>
      </c>
      <c r="D65" s="150" t="s">
        <v>272</v>
      </c>
      <c r="E65" s="150" t="s">
        <v>286</v>
      </c>
      <c r="F65" s="151">
        <v>800</v>
      </c>
      <c r="G65" s="151">
        <v>800</v>
      </c>
      <c r="H65" s="151">
        <v>800</v>
      </c>
      <c r="I65" s="148" t="s">
        <v>299</v>
      </c>
      <c r="J65" s="148" t="s">
        <v>300</v>
      </c>
      <c r="K65" s="148" t="s">
        <v>301</v>
      </c>
    </row>
    <row r="66" spans="1:11" ht="79.5" thickBot="1">
      <c r="A66" s="152" t="s">
        <v>305</v>
      </c>
      <c r="B66" s="148" t="s">
        <v>306</v>
      </c>
      <c r="C66" s="148">
        <v>240</v>
      </c>
      <c r="D66" s="150" t="s">
        <v>272</v>
      </c>
      <c r="E66" s="150" t="s">
        <v>286</v>
      </c>
      <c r="F66" s="151">
        <v>40</v>
      </c>
      <c r="G66" s="151">
        <v>40</v>
      </c>
      <c r="H66" s="151">
        <v>40</v>
      </c>
      <c r="I66" s="148"/>
      <c r="J66" s="148"/>
      <c r="K66" s="148"/>
    </row>
    <row r="67" spans="1:11" ht="63.75" thickBot="1">
      <c r="A67" s="152" t="s">
        <v>302</v>
      </c>
      <c r="B67" s="290" t="s">
        <v>298</v>
      </c>
      <c r="C67" s="148">
        <v>850</v>
      </c>
      <c r="D67" s="150" t="s">
        <v>272</v>
      </c>
      <c r="E67" s="150" t="s">
        <v>286</v>
      </c>
      <c r="F67" s="151">
        <v>25</v>
      </c>
      <c r="G67" s="151">
        <v>25</v>
      </c>
      <c r="H67" s="151">
        <v>25</v>
      </c>
      <c r="I67" s="148" t="s">
        <v>303</v>
      </c>
      <c r="J67" s="148" t="s">
        <v>304</v>
      </c>
      <c r="K67" s="148" t="s">
        <v>304</v>
      </c>
    </row>
    <row r="68" spans="1:11" ht="32.25" thickBot="1">
      <c r="A68" s="192" t="s">
        <v>569</v>
      </c>
      <c r="B68" s="137" t="s">
        <v>570</v>
      </c>
      <c r="C68" s="137"/>
      <c r="D68" s="138"/>
      <c r="E68" s="138"/>
      <c r="F68" s="141">
        <f>F69</f>
        <v>746.32</v>
      </c>
      <c r="G68" s="141">
        <f>G69</f>
        <v>100</v>
      </c>
      <c r="H68" s="141">
        <f>H69</f>
        <v>100</v>
      </c>
      <c r="I68" s="137" t="s">
        <v>383</v>
      </c>
      <c r="J68" s="137">
        <v>0</v>
      </c>
      <c r="K68" s="137">
        <v>0</v>
      </c>
    </row>
    <row r="69" spans="1:11" s="176" customFormat="1" ht="16.5" thickBot="1">
      <c r="A69" s="192" t="s">
        <v>571</v>
      </c>
      <c r="B69" s="137" t="s">
        <v>572</v>
      </c>
      <c r="C69" s="137"/>
      <c r="D69" s="138"/>
      <c r="E69" s="138"/>
      <c r="F69" s="141">
        <f>F70+F71</f>
        <v>746.32</v>
      </c>
      <c r="G69" s="141">
        <f>G70+G71</f>
        <v>100</v>
      </c>
      <c r="H69" s="141">
        <f>H70+H71</f>
        <v>100</v>
      </c>
      <c r="I69" s="137" t="s">
        <v>383</v>
      </c>
      <c r="J69" s="137">
        <v>0</v>
      </c>
      <c r="K69" s="137">
        <v>0</v>
      </c>
    </row>
    <row r="70" spans="1:11" s="176" customFormat="1" ht="32.25" thickBot="1">
      <c r="A70" s="152" t="s">
        <v>657</v>
      </c>
      <c r="B70" s="218" t="s">
        <v>658</v>
      </c>
      <c r="C70" s="218">
        <v>240</v>
      </c>
      <c r="D70" s="150" t="s">
        <v>368</v>
      </c>
      <c r="E70" s="150" t="s">
        <v>277</v>
      </c>
      <c r="F70" s="158">
        <v>150.11</v>
      </c>
      <c r="G70" s="158">
        <v>0</v>
      </c>
      <c r="H70" s="158">
        <v>0</v>
      </c>
      <c r="I70" s="137"/>
      <c r="J70" s="137"/>
      <c r="K70" s="137"/>
    </row>
    <row r="71" spans="1:11" ht="79.5" thickBot="1">
      <c r="A71" s="152" t="s">
        <v>381</v>
      </c>
      <c r="B71" s="148" t="s">
        <v>382</v>
      </c>
      <c r="C71" s="148">
        <v>240</v>
      </c>
      <c r="D71" s="150" t="s">
        <v>368</v>
      </c>
      <c r="E71" s="150" t="s">
        <v>277</v>
      </c>
      <c r="F71" s="151">
        <v>596.21</v>
      </c>
      <c r="G71" s="151">
        <v>100</v>
      </c>
      <c r="H71" s="151">
        <v>100</v>
      </c>
      <c r="I71" s="148" t="s">
        <v>383</v>
      </c>
      <c r="J71" s="148">
        <v>0</v>
      </c>
      <c r="K71" s="148">
        <v>0</v>
      </c>
    </row>
    <row r="72" spans="1:11" ht="16.5" thickBot="1">
      <c r="A72" s="140" t="s">
        <v>573</v>
      </c>
      <c r="B72" s="148"/>
      <c r="C72" s="148"/>
      <c r="D72" s="150"/>
      <c r="E72" s="150"/>
      <c r="F72" s="141">
        <f>F10+F15+F25+F32+F41+F46+F49+F53+F57+F60+F68</f>
        <v>13825.399999999998</v>
      </c>
      <c r="G72" s="141">
        <f>G10+G15+G25+G32+G41+G46+G49+G53+G57+G60+G68</f>
        <v>11967.2</v>
      </c>
      <c r="H72" s="141">
        <f>H10+H15+H25+H32+H41+H46+H49+H53+H57+H60+H68</f>
        <v>12010.09</v>
      </c>
      <c r="I72" s="137" t="s">
        <v>574</v>
      </c>
      <c r="J72" s="137" t="s">
        <v>575</v>
      </c>
      <c r="K72" s="137" t="s">
        <v>576</v>
      </c>
    </row>
    <row r="73" spans="1:11" ht="16.5" thickBot="1">
      <c r="A73" s="193" t="s">
        <v>577</v>
      </c>
      <c r="B73" s="148"/>
      <c r="C73" s="148"/>
      <c r="D73" s="150"/>
      <c r="E73" s="150"/>
      <c r="F73" s="194"/>
      <c r="G73" s="194"/>
      <c r="H73" s="194"/>
      <c r="I73" s="195"/>
      <c r="J73" s="195"/>
      <c r="K73" s="195"/>
    </row>
    <row r="74" spans="1:11" ht="16.5" thickBot="1">
      <c r="A74" s="140" t="s">
        <v>578</v>
      </c>
      <c r="B74" s="195"/>
      <c r="C74" s="137"/>
      <c r="D74" s="138"/>
      <c r="E74" s="138"/>
      <c r="F74" s="141"/>
      <c r="G74" s="141"/>
      <c r="H74" s="141"/>
      <c r="I74" s="137"/>
      <c r="J74" s="137"/>
      <c r="K74" s="137"/>
    </row>
    <row r="75" spans="1:11" ht="79.5" thickBot="1">
      <c r="A75" s="149" t="s">
        <v>579</v>
      </c>
      <c r="B75" s="148" t="s">
        <v>308</v>
      </c>
      <c r="C75" s="148">
        <v>240</v>
      </c>
      <c r="D75" s="150" t="s">
        <v>272</v>
      </c>
      <c r="E75" s="150" t="s">
        <v>286</v>
      </c>
      <c r="F75" s="158">
        <v>0.2</v>
      </c>
      <c r="G75" s="158">
        <v>0.2</v>
      </c>
      <c r="H75" s="158">
        <v>0.2</v>
      </c>
      <c r="I75" s="148" t="s">
        <v>107</v>
      </c>
      <c r="J75" s="148" t="s">
        <v>107</v>
      </c>
      <c r="K75" s="148" t="s">
        <v>107</v>
      </c>
    </row>
    <row r="76" spans="1:11" ht="63.75" thickBot="1">
      <c r="A76" s="149" t="s">
        <v>354</v>
      </c>
      <c r="B76" s="148" t="s">
        <v>355</v>
      </c>
      <c r="C76" s="148">
        <v>120</v>
      </c>
      <c r="D76" s="150" t="s">
        <v>352</v>
      </c>
      <c r="E76" s="150" t="s">
        <v>277</v>
      </c>
      <c r="F76" s="99">
        <v>240.2</v>
      </c>
      <c r="G76" s="99">
        <v>207.3</v>
      </c>
      <c r="H76" s="99">
        <v>207.3</v>
      </c>
      <c r="I76" s="148" t="s">
        <v>112</v>
      </c>
      <c r="J76" s="148" t="s">
        <v>113</v>
      </c>
      <c r="K76" s="148" t="s">
        <v>114</v>
      </c>
    </row>
    <row r="77" spans="1:11" ht="16.5" thickBot="1">
      <c r="A77" s="140" t="s">
        <v>580</v>
      </c>
      <c r="B77" s="195"/>
      <c r="C77" s="137"/>
      <c r="D77" s="138"/>
      <c r="E77" s="138"/>
      <c r="F77" s="141">
        <f>F75+F76</f>
        <v>240.39999999999998</v>
      </c>
      <c r="G77" s="141">
        <f>G75+G76</f>
        <v>207.5</v>
      </c>
      <c r="H77" s="141">
        <f>H75+H76</f>
        <v>207.5</v>
      </c>
      <c r="I77" s="137" t="s">
        <v>102</v>
      </c>
      <c r="J77" s="137" t="s">
        <v>103</v>
      </c>
      <c r="K77" s="137" t="s">
        <v>104</v>
      </c>
    </row>
    <row r="78" spans="1:11" ht="16.5" thickBot="1">
      <c r="A78" s="140" t="s">
        <v>581</v>
      </c>
      <c r="B78" s="137" t="s">
        <v>582</v>
      </c>
      <c r="C78" s="137"/>
      <c r="D78" s="138"/>
      <c r="E78" s="138"/>
      <c r="F78" s="141"/>
      <c r="G78" s="141"/>
      <c r="H78" s="141"/>
      <c r="I78" s="137"/>
      <c r="J78" s="137"/>
      <c r="K78" s="137"/>
    </row>
    <row r="79" spans="1:11" ht="16.5" thickBot="1">
      <c r="A79" s="57" t="s">
        <v>583</v>
      </c>
      <c r="B79" s="148" t="s">
        <v>584</v>
      </c>
      <c r="C79" s="148"/>
      <c r="D79" s="150"/>
      <c r="E79" s="150"/>
      <c r="F79" s="158"/>
      <c r="G79" s="158"/>
      <c r="H79" s="158"/>
      <c r="I79" s="148"/>
      <c r="J79" s="148"/>
      <c r="K79" s="148"/>
    </row>
    <row r="80" spans="1:11" ht="48" thickBot="1">
      <c r="A80" s="57" t="s">
        <v>585</v>
      </c>
      <c r="B80" s="148" t="s">
        <v>280</v>
      </c>
      <c r="C80" s="148">
        <v>120</v>
      </c>
      <c r="D80" s="150" t="s">
        <v>272</v>
      </c>
      <c r="E80" s="150" t="s">
        <v>277</v>
      </c>
      <c r="F80" s="151">
        <v>104.8</v>
      </c>
      <c r="G80" s="151">
        <v>104.8</v>
      </c>
      <c r="H80" s="151">
        <v>104.8</v>
      </c>
      <c r="I80" s="148" t="s">
        <v>281</v>
      </c>
      <c r="J80" s="148" t="s">
        <v>281</v>
      </c>
      <c r="K80" s="148" t="s">
        <v>281</v>
      </c>
    </row>
    <row r="81" spans="1:11" ht="48" thickBot="1">
      <c r="A81" s="57" t="s">
        <v>586</v>
      </c>
      <c r="B81" s="148" t="s">
        <v>283</v>
      </c>
      <c r="C81" s="148">
        <v>240</v>
      </c>
      <c r="D81" s="150" t="s">
        <v>272</v>
      </c>
      <c r="E81" s="150" t="s">
        <v>277</v>
      </c>
      <c r="F81" s="151">
        <v>7.5</v>
      </c>
      <c r="G81" s="151">
        <v>7.5</v>
      </c>
      <c r="H81" s="151">
        <v>7.5</v>
      </c>
      <c r="I81" s="148" t="s">
        <v>284</v>
      </c>
      <c r="J81" s="148" t="s">
        <v>284</v>
      </c>
      <c r="K81" s="148" t="s">
        <v>284</v>
      </c>
    </row>
    <row r="82" spans="1:11" ht="63.75" thickBot="1">
      <c r="A82" s="57" t="s">
        <v>332</v>
      </c>
      <c r="B82" s="148" t="s">
        <v>333</v>
      </c>
      <c r="C82" s="148">
        <v>240</v>
      </c>
      <c r="D82" s="150" t="s">
        <v>272</v>
      </c>
      <c r="E82" s="150">
        <v>13</v>
      </c>
      <c r="F82" s="151">
        <v>60</v>
      </c>
      <c r="G82" s="151">
        <v>60</v>
      </c>
      <c r="H82" s="151">
        <v>0</v>
      </c>
      <c r="I82" s="148" t="s">
        <v>334</v>
      </c>
      <c r="J82" s="148" t="s">
        <v>335</v>
      </c>
      <c r="K82" s="148" t="s">
        <v>335</v>
      </c>
    </row>
    <row r="83" spans="1:11" ht="63.75" thickBot="1">
      <c r="A83" s="57" t="s">
        <v>332</v>
      </c>
      <c r="B83" s="148" t="s">
        <v>333</v>
      </c>
      <c r="C83" s="148">
        <v>240</v>
      </c>
      <c r="D83" s="150" t="s">
        <v>286</v>
      </c>
      <c r="E83" s="150">
        <v>12</v>
      </c>
      <c r="F83" s="99">
        <v>40</v>
      </c>
      <c r="G83" s="99">
        <v>40</v>
      </c>
      <c r="H83" s="99">
        <v>40</v>
      </c>
      <c r="I83" s="148" t="s">
        <v>57</v>
      </c>
      <c r="J83" s="148">
        <v>0</v>
      </c>
      <c r="K83" s="148">
        <v>0</v>
      </c>
    </row>
    <row r="84" spans="1:11" ht="32.25" thickBot="1">
      <c r="A84" s="149" t="s">
        <v>312</v>
      </c>
      <c r="B84" s="148" t="s">
        <v>313</v>
      </c>
      <c r="C84" s="148">
        <v>880</v>
      </c>
      <c r="D84" s="150" t="s">
        <v>272</v>
      </c>
      <c r="E84" s="150" t="s">
        <v>310</v>
      </c>
      <c r="F84" s="151">
        <v>581.7</v>
      </c>
      <c r="G84" s="151">
        <v>0</v>
      </c>
      <c r="H84" s="151">
        <v>0</v>
      </c>
      <c r="I84" s="148"/>
      <c r="J84" s="148"/>
      <c r="K84" s="148"/>
    </row>
    <row r="85" spans="1:11" ht="48" thickBot="1">
      <c r="A85" s="149" t="s">
        <v>436</v>
      </c>
      <c r="B85" s="148" t="s">
        <v>437</v>
      </c>
      <c r="C85" s="148">
        <v>310</v>
      </c>
      <c r="D85" s="150">
        <v>10</v>
      </c>
      <c r="E85" s="150" t="s">
        <v>272</v>
      </c>
      <c r="F85" s="151">
        <v>205</v>
      </c>
      <c r="G85" s="151">
        <v>205</v>
      </c>
      <c r="H85" s="151">
        <v>205</v>
      </c>
      <c r="I85" s="148" t="s">
        <v>433</v>
      </c>
      <c r="J85" s="148" t="s">
        <v>434</v>
      </c>
      <c r="K85" s="148" t="s">
        <v>434</v>
      </c>
    </row>
    <row r="86" spans="1:11" ht="48" thickBot="1">
      <c r="A86" s="57" t="s">
        <v>339</v>
      </c>
      <c r="B86" s="148" t="s">
        <v>340</v>
      </c>
      <c r="C86" s="148">
        <v>240</v>
      </c>
      <c r="D86" s="150" t="s">
        <v>272</v>
      </c>
      <c r="E86" s="150">
        <v>13</v>
      </c>
      <c r="F86" s="151">
        <v>80</v>
      </c>
      <c r="G86" s="151">
        <v>27.97</v>
      </c>
      <c r="H86" s="151">
        <v>20</v>
      </c>
      <c r="I86" s="148" t="s">
        <v>341</v>
      </c>
      <c r="J86" s="148" t="s">
        <v>342</v>
      </c>
      <c r="K86" s="148" t="s">
        <v>342</v>
      </c>
    </row>
    <row r="87" spans="1:11" ht="63.75" thickBot="1">
      <c r="A87" s="57" t="s">
        <v>336</v>
      </c>
      <c r="B87" s="148" t="s">
        <v>337</v>
      </c>
      <c r="C87" s="148">
        <v>540</v>
      </c>
      <c r="D87" s="150" t="s">
        <v>272</v>
      </c>
      <c r="E87" s="150">
        <v>13</v>
      </c>
      <c r="F87" s="99">
        <v>36.9</v>
      </c>
      <c r="G87" s="99">
        <v>36.9</v>
      </c>
      <c r="H87" s="99">
        <v>36.9</v>
      </c>
      <c r="I87" s="148" t="s">
        <v>338</v>
      </c>
      <c r="J87" s="148" t="s">
        <v>338</v>
      </c>
      <c r="K87" s="148" t="s">
        <v>338</v>
      </c>
    </row>
    <row r="88" spans="1:11" s="217" customFormat="1" ht="32.25" thickBot="1">
      <c r="A88" s="57" t="s">
        <v>343</v>
      </c>
      <c r="B88" s="218" t="s">
        <v>340</v>
      </c>
      <c r="C88" s="218">
        <v>850</v>
      </c>
      <c r="D88" s="150" t="s">
        <v>272</v>
      </c>
      <c r="E88" s="150">
        <v>13</v>
      </c>
      <c r="F88" s="99">
        <v>96.6</v>
      </c>
      <c r="G88" s="99">
        <v>96.6</v>
      </c>
      <c r="H88" s="99">
        <v>96.6</v>
      </c>
      <c r="I88" s="218"/>
      <c r="J88" s="218"/>
      <c r="K88" s="218"/>
    </row>
    <row r="89" spans="1:11" ht="32.25" thickBot="1">
      <c r="A89" s="57" t="s">
        <v>654</v>
      </c>
      <c r="B89" s="218" t="s">
        <v>348</v>
      </c>
      <c r="C89" s="148">
        <v>880</v>
      </c>
      <c r="D89" s="150" t="s">
        <v>272</v>
      </c>
      <c r="E89" s="150">
        <v>13</v>
      </c>
      <c r="F89" s="99">
        <v>0</v>
      </c>
      <c r="G89" s="99">
        <v>152.03</v>
      </c>
      <c r="H89" s="99">
        <v>289.71</v>
      </c>
      <c r="I89" s="148" t="s">
        <v>344</v>
      </c>
      <c r="J89" s="148" t="s">
        <v>345</v>
      </c>
      <c r="K89" s="148" t="s">
        <v>346</v>
      </c>
    </row>
    <row r="90" spans="1:11" ht="54" customHeight="1" thickBot="1">
      <c r="A90" s="191" t="s">
        <v>587</v>
      </c>
      <c r="B90" s="197"/>
      <c r="C90" s="172"/>
      <c r="D90" s="198"/>
      <c r="E90" s="198"/>
      <c r="F90" s="199">
        <f>SUM(F80:F89)</f>
        <v>1212.5</v>
      </c>
      <c r="G90" s="199">
        <f>SUM(G80:G89)</f>
        <v>730.8</v>
      </c>
      <c r="H90" s="199">
        <f>SUM(H80:H89)</f>
        <v>800.51</v>
      </c>
      <c r="I90" s="135" t="s">
        <v>588</v>
      </c>
      <c r="J90" s="135" t="s">
        <v>589</v>
      </c>
      <c r="K90" s="135" t="s">
        <v>590</v>
      </c>
    </row>
  </sheetData>
  <sheetProtection/>
  <mergeCells count="16">
    <mergeCell ref="A1:H1"/>
    <mergeCell ref="A6:H6"/>
    <mergeCell ref="A7:H7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A2:H2"/>
    <mergeCell ref="A3:H3"/>
    <mergeCell ref="A4:H4"/>
  </mergeCells>
  <printOptions/>
  <pageMargins left="0.7" right="0.7" top="0.75" bottom="0.75" header="0.3" footer="0.3"/>
  <pageSetup horizontalDpi="360" verticalDpi="36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SheetLayoutView="100" zoomScalePageLayoutView="0" workbookViewId="0" topLeftCell="A1">
      <selection activeCell="B1" sqref="A1:G4"/>
    </sheetView>
  </sheetViews>
  <sheetFormatPr defaultColWidth="9.00390625" defaultRowHeight="14.25"/>
  <cols>
    <col min="1" max="1" width="8.00390625" style="19" customWidth="1"/>
    <col min="2" max="2" width="49.00390625" style="19" customWidth="1"/>
    <col min="3" max="3" width="29.50390625" style="19" customWidth="1"/>
    <col min="4" max="4" width="28.50390625" style="19" customWidth="1"/>
    <col min="5" max="7" width="9.00390625" style="19" customWidth="1"/>
    <col min="8" max="10" width="0" style="19" hidden="1" customWidth="1"/>
    <col min="11" max="16384" width="9.00390625" style="19" customWidth="1"/>
  </cols>
  <sheetData>
    <row r="1" spans="1:7" s="45" customFormat="1" ht="15">
      <c r="A1" s="287"/>
      <c r="B1" s="291"/>
      <c r="C1" s="291"/>
      <c r="D1" s="287"/>
      <c r="E1" s="292"/>
      <c r="F1" s="292"/>
      <c r="G1" s="287" t="s">
        <v>591</v>
      </c>
    </row>
    <row r="2" spans="1:7" s="45" customFormat="1" ht="15">
      <c r="A2" s="287"/>
      <c r="B2" s="291"/>
      <c r="C2" s="291"/>
      <c r="D2" s="287"/>
      <c r="E2" s="292"/>
      <c r="F2" s="292"/>
      <c r="G2" s="287" t="s">
        <v>129</v>
      </c>
    </row>
    <row r="3" spans="1:7" s="45" customFormat="1" ht="15">
      <c r="A3" s="287"/>
      <c r="B3" s="291"/>
      <c r="C3" s="291"/>
      <c r="D3" s="287"/>
      <c r="E3" s="292"/>
      <c r="F3" s="292"/>
      <c r="G3" s="287" t="s">
        <v>482</v>
      </c>
    </row>
    <row r="4" spans="1:7" s="45" customFormat="1" ht="15">
      <c r="A4" s="388" t="str">
        <f>Прил_1!A4</f>
        <v>от 17.03.2021 № 170</v>
      </c>
      <c r="B4" s="410"/>
      <c r="C4" s="410"/>
      <c r="D4" s="410"/>
      <c r="E4" s="410"/>
      <c r="F4" s="410"/>
      <c r="G4" s="410"/>
    </row>
    <row r="5" spans="1:4" ht="14.25">
      <c r="A5" s="37"/>
      <c r="B5" s="36"/>
      <c r="C5" s="36"/>
      <c r="D5" s="37"/>
    </row>
    <row r="6" spans="1:7" ht="21">
      <c r="A6" s="390" t="s">
        <v>592</v>
      </c>
      <c r="B6" s="306"/>
      <c r="C6" s="306"/>
      <c r="D6" s="306"/>
      <c r="E6" s="306"/>
      <c r="F6" s="306"/>
      <c r="G6" s="306"/>
    </row>
    <row r="7" spans="1:7" ht="15" thickBot="1">
      <c r="A7" s="391" t="s">
        <v>450</v>
      </c>
      <c r="B7" s="392"/>
      <c r="C7" s="392"/>
      <c r="D7" s="392"/>
      <c r="E7" s="392"/>
      <c r="F7" s="392"/>
      <c r="G7" s="392"/>
    </row>
    <row r="8" spans="1:10" ht="16.5" thickBot="1">
      <c r="A8" s="399" t="s">
        <v>593</v>
      </c>
      <c r="B8" s="338" t="s">
        <v>594</v>
      </c>
      <c r="C8" s="399" t="s">
        <v>595</v>
      </c>
      <c r="D8" s="399" t="s">
        <v>596</v>
      </c>
      <c r="E8" s="401"/>
      <c r="F8" s="401"/>
      <c r="G8" s="402"/>
      <c r="H8" s="403" t="s">
        <v>597</v>
      </c>
      <c r="I8" s="401"/>
      <c r="J8" s="402"/>
    </row>
    <row r="9" spans="1:10" ht="16.5" thickBot="1">
      <c r="A9" s="400"/>
      <c r="B9" s="339"/>
      <c r="C9" s="400"/>
      <c r="D9" s="400"/>
      <c r="E9" s="148" t="s">
        <v>5</v>
      </c>
      <c r="F9" s="148" t="s">
        <v>6</v>
      </c>
      <c r="G9" s="148" t="s">
        <v>7</v>
      </c>
      <c r="H9" s="148" t="s">
        <v>5</v>
      </c>
      <c r="I9" s="148" t="s">
        <v>6</v>
      </c>
      <c r="J9" s="148" t="s">
        <v>7</v>
      </c>
    </row>
    <row r="10" spans="1:10" ht="16.5" thickBot="1">
      <c r="A10" s="55">
        <v>1</v>
      </c>
      <c r="B10" s="148">
        <v>2</v>
      </c>
      <c r="C10" s="148">
        <v>3</v>
      </c>
      <c r="D10" s="148">
        <v>4</v>
      </c>
      <c r="E10" s="148">
        <v>5</v>
      </c>
      <c r="F10" s="148">
        <v>6</v>
      </c>
      <c r="G10" s="148">
        <v>7</v>
      </c>
      <c r="H10" s="148">
        <v>5</v>
      </c>
      <c r="I10" s="148">
        <v>6</v>
      </c>
      <c r="J10" s="148">
        <v>7</v>
      </c>
    </row>
    <row r="11" spans="1:10" ht="16.5" thickBot="1">
      <c r="A11" s="404" t="s">
        <v>598</v>
      </c>
      <c r="B11" s="405"/>
      <c r="C11" s="200"/>
      <c r="D11" s="200"/>
      <c r="E11" s="200">
        <f>E13+E15</f>
        <v>240.39999999999998</v>
      </c>
      <c r="F11" s="200">
        <f>F13+F15</f>
        <v>207.5</v>
      </c>
      <c r="G11" s="200">
        <f>G13+G15</f>
        <v>207.5</v>
      </c>
      <c r="H11" s="200" t="s">
        <v>102</v>
      </c>
      <c r="I11" s="200" t="s">
        <v>103</v>
      </c>
      <c r="J11" s="200" t="s">
        <v>104</v>
      </c>
    </row>
    <row r="12" spans="1:10" ht="16.5" thickBot="1">
      <c r="A12" s="406" t="s">
        <v>599</v>
      </c>
      <c r="B12" s="407"/>
      <c r="C12" s="201"/>
      <c r="D12" s="201"/>
      <c r="E12" s="201"/>
      <c r="F12" s="201"/>
      <c r="G12" s="201"/>
      <c r="H12" s="201"/>
      <c r="I12" s="201"/>
      <c r="J12" s="201"/>
    </row>
    <row r="13" spans="1:10" ht="95.25" thickBot="1">
      <c r="A13" s="202">
        <v>1</v>
      </c>
      <c r="B13" s="59" t="s">
        <v>600</v>
      </c>
      <c r="C13" s="201" t="s">
        <v>652</v>
      </c>
      <c r="D13" s="201" t="s">
        <v>601</v>
      </c>
      <c r="E13" s="212">
        <f>Прил_8!F20</f>
        <v>0.2</v>
      </c>
      <c r="F13" s="212">
        <f>Прил_8!G20</f>
        <v>0.2</v>
      </c>
      <c r="G13" s="212">
        <f>Прил_8!H20</f>
        <v>0.2</v>
      </c>
      <c r="H13" s="201" t="s">
        <v>107</v>
      </c>
      <c r="I13" s="201" t="s">
        <v>107</v>
      </c>
      <c r="J13" s="201" t="s">
        <v>107</v>
      </c>
    </row>
    <row r="14" spans="1:10" ht="16.5" thickBot="1">
      <c r="A14" s="408" t="s">
        <v>602</v>
      </c>
      <c r="B14" s="409"/>
      <c r="C14" s="201"/>
      <c r="D14" s="201"/>
      <c r="E14" s="201"/>
      <c r="F14" s="201"/>
      <c r="G14" s="201"/>
      <c r="H14" s="201"/>
      <c r="I14" s="201"/>
      <c r="J14" s="201"/>
    </row>
    <row r="15" spans="1:10" ht="48" thickBot="1">
      <c r="A15" s="202">
        <v>1</v>
      </c>
      <c r="B15" s="213" t="s">
        <v>603</v>
      </c>
      <c r="C15" s="201" t="s">
        <v>604</v>
      </c>
      <c r="D15" s="201" t="s">
        <v>605</v>
      </c>
      <c r="E15" s="212">
        <f>Прил_8!F38</f>
        <v>240.2</v>
      </c>
      <c r="F15" s="212">
        <f>Прил_8!G38</f>
        <v>207.3</v>
      </c>
      <c r="G15" s="212">
        <f>Прил_8!H38</f>
        <v>207.3</v>
      </c>
      <c r="H15" s="201" t="s">
        <v>112</v>
      </c>
      <c r="I15" s="201" t="s">
        <v>113</v>
      </c>
      <c r="J15" s="201" t="s">
        <v>114</v>
      </c>
    </row>
    <row r="16" ht="18.75">
      <c r="A16" s="203"/>
    </row>
  </sheetData>
  <sheetProtection/>
  <mergeCells count="12">
    <mergeCell ref="A4:G4"/>
    <mergeCell ref="A6:G6"/>
    <mergeCell ref="A7:G7"/>
    <mergeCell ref="A8:A9"/>
    <mergeCell ref="B8:B9"/>
    <mergeCell ref="C8:C9"/>
    <mergeCell ref="D8:D9"/>
    <mergeCell ref="E8:G8"/>
    <mergeCell ref="H8:J8"/>
    <mergeCell ref="A11:B11"/>
    <mergeCell ref="A12:B12"/>
    <mergeCell ref="A14:B14"/>
  </mergeCells>
  <printOptions/>
  <pageMargins left="0.7" right="0.7" top="0.75" bottom="0.75" header="0.3" footer="0.3"/>
  <pageSetup horizontalDpi="360" verticalDpi="36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20" zoomScaleSheetLayoutView="120" zoomScalePageLayoutView="0" workbookViewId="0" topLeftCell="A1">
      <selection activeCell="A1" sqref="A1:D4"/>
    </sheetView>
  </sheetViews>
  <sheetFormatPr defaultColWidth="9.00390625" defaultRowHeight="14.25"/>
  <cols>
    <col min="1" max="1" width="80.00390625" style="19" customWidth="1"/>
    <col min="2" max="2" width="11.50390625" style="19" customWidth="1"/>
    <col min="3" max="3" width="9.50390625" style="19" customWidth="1"/>
    <col min="4" max="4" width="10.00390625" style="19" customWidth="1"/>
    <col min="5" max="5" width="11.50390625" style="19" hidden="1" customWidth="1"/>
    <col min="6" max="6" width="9.50390625" style="19" hidden="1" customWidth="1"/>
    <col min="7" max="7" width="10.00390625" style="19" hidden="1" customWidth="1"/>
    <col min="8" max="16384" width="9.00390625" style="19" customWidth="1"/>
  </cols>
  <sheetData>
    <row r="1" spans="1:5" s="204" customFormat="1" ht="15">
      <c r="A1" s="293"/>
      <c r="B1" s="294"/>
      <c r="C1" s="293"/>
      <c r="D1" s="294" t="s">
        <v>606</v>
      </c>
      <c r="E1" s="205" t="s">
        <v>606</v>
      </c>
    </row>
    <row r="2" spans="1:4" s="204" customFormat="1" ht="15">
      <c r="A2" s="293"/>
      <c r="B2" s="293"/>
      <c r="C2" s="293"/>
      <c r="D2" s="294" t="s">
        <v>129</v>
      </c>
    </row>
    <row r="3" spans="1:4" s="204" customFormat="1" ht="15">
      <c r="A3" s="293"/>
      <c r="B3" s="293"/>
      <c r="C3" s="293"/>
      <c r="D3" s="294" t="s">
        <v>482</v>
      </c>
    </row>
    <row r="4" spans="1:4" s="204" customFormat="1" ht="15">
      <c r="A4" s="411" t="str">
        <f>Прил_1!A4</f>
        <v>от 17.03.2021 № 170</v>
      </c>
      <c r="B4" s="412"/>
      <c r="C4" s="412"/>
      <c r="D4" s="412"/>
    </row>
    <row r="5" s="204" customFormat="1" ht="14.25">
      <c r="D5" s="205"/>
    </row>
    <row r="6" ht="14.25">
      <c r="A6" s="206"/>
    </row>
    <row r="7" spans="1:4" ht="18.75">
      <c r="A7" s="413" t="s">
        <v>607</v>
      </c>
      <c r="B7" s="414"/>
      <c r="C7" s="414"/>
      <c r="D7" s="414"/>
    </row>
    <row r="8" spans="4:7" s="45" customFormat="1" ht="15.75">
      <c r="D8" s="207" t="s">
        <v>608</v>
      </c>
      <c r="G8" s="207" t="s">
        <v>608</v>
      </c>
    </row>
    <row r="9" ht="16.5" thickBot="1">
      <c r="A9" s="20"/>
    </row>
    <row r="10" spans="1:7" ht="16.5" thickBot="1">
      <c r="A10" s="415" t="s">
        <v>609</v>
      </c>
      <c r="B10" s="417"/>
      <c r="C10" s="417"/>
      <c r="D10" s="418"/>
      <c r="E10" s="419" t="s">
        <v>610</v>
      </c>
      <c r="F10" s="417"/>
      <c r="G10" s="418"/>
    </row>
    <row r="11" spans="1:7" ht="16.5" thickBot="1">
      <c r="A11" s="416"/>
      <c r="B11" s="195" t="s">
        <v>611</v>
      </c>
      <c r="C11" s="195" t="s">
        <v>6</v>
      </c>
      <c r="D11" s="195" t="s">
        <v>7</v>
      </c>
      <c r="E11" s="195" t="s">
        <v>611</v>
      </c>
      <c r="F11" s="195" t="s">
        <v>6</v>
      </c>
      <c r="G11" s="195" t="s">
        <v>7</v>
      </c>
    </row>
    <row r="12" spans="1:7" ht="16.5" thickBot="1">
      <c r="A12" s="56">
        <v>1</v>
      </c>
      <c r="B12" s="157">
        <v>2</v>
      </c>
      <c r="C12" s="157">
        <v>3</v>
      </c>
      <c r="D12" s="157">
        <v>4</v>
      </c>
      <c r="E12" s="157">
        <v>2</v>
      </c>
      <c r="F12" s="157">
        <v>3</v>
      </c>
      <c r="G12" s="157">
        <v>4</v>
      </c>
    </row>
    <row r="13" spans="1:7" ht="32.25" thickBot="1">
      <c r="A13" s="149" t="s">
        <v>612</v>
      </c>
      <c r="B13" s="208">
        <f>Прил_8!F69</f>
        <v>4730</v>
      </c>
      <c r="C13" s="208">
        <f>Прил_8!G69</f>
        <v>4105.02</v>
      </c>
      <c r="D13" s="208">
        <f>Прил_8!H69</f>
        <v>4217.62</v>
      </c>
      <c r="E13" s="148" t="s">
        <v>427</v>
      </c>
      <c r="F13" s="148" t="s">
        <v>420</v>
      </c>
      <c r="G13" s="148" t="s">
        <v>428</v>
      </c>
    </row>
    <row r="14" spans="1:7" ht="16.5" thickBot="1">
      <c r="A14" s="57" t="s">
        <v>613</v>
      </c>
      <c r="B14" s="209">
        <f>Прил_8!F58</f>
        <v>1</v>
      </c>
      <c r="C14" s="209">
        <f>Прил_8!G58</f>
        <v>1</v>
      </c>
      <c r="D14" s="209">
        <f>Прил_8!H58</f>
        <v>1</v>
      </c>
      <c r="E14" s="157" t="s">
        <v>324</v>
      </c>
      <c r="F14" s="157" t="s">
        <v>324</v>
      </c>
      <c r="G14" s="157" t="s">
        <v>324</v>
      </c>
    </row>
    <row r="15" spans="1:7" ht="16.5" thickBot="1">
      <c r="A15" s="57" t="s">
        <v>614</v>
      </c>
      <c r="B15" s="99">
        <f>Прил_8!F32</f>
        <v>36.9</v>
      </c>
      <c r="C15" s="99">
        <f>Прил_8!G32</f>
        <v>36.9</v>
      </c>
      <c r="D15" s="99">
        <f>Прил_8!H32</f>
        <v>36.9</v>
      </c>
      <c r="E15" s="157" t="s">
        <v>338</v>
      </c>
      <c r="F15" s="157" t="s">
        <v>338</v>
      </c>
      <c r="G15" s="157" t="s">
        <v>338</v>
      </c>
    </row>
    <row r="16" spans="1:7" ht="15.75">
      <c r="A16" s="210"/>
      <c r="B16" s="420">
        <f>SUM(B13:B15)</f>
        <v>4767.9</v>
      </c>
      <c r="C16" s="420">
        <f>SUM(C13:C15)</f>
        <v>4142.92</v>
      </c>
      <c r="D16" s="420">
        <f>SUM(D13:D15)</f>
        <v>4255.5199999999995</v>
      </c>
      <c r="E16" s="415" t="s">
        <v>615</v>
      </c>
      <c r="F16" s="415" t="s">
        <v>616</v>
      </c>
      <c r="G16" s="415" t="s">
        <v>617</v>
      </c>
    </row>
    <row r="17" spans="1:7" ht="16.5" thickBot="1">
      <c r="A17" s="211" t="s">
        <v>618</v>
      </c>
      <c r="B17" s="421"/>
      <c r="C17" s="421"/>
      <c r="D17" s="421"/>
      <c r="E17" s="416"/>
      <c r="F17" s="416"/>
      <c r="G17" s="416"/>
    </row>
  </sheetData>
  <sheetProtection/>
  <mergeCells count="11">
    <mergeCell ref="F16:F17"/>
    <mergeCell ref="A4:D4"/>
    <mergeCell ref="A7:D7"/>
    <mergeCell ref="A10:A11"/>
    <mergeCell ref="B10:D10"/>
    <mergeCell ref="E10:G10"/>
    <mergeCell ref="G16:G17"/>
    <mergeCell ref="B16:B17"/>
    <mergeCell ref="C16:C17"/>
    <mergeCell ref="D16:D17"/>
    <mergeCell ref="E16:E17"/>
  </mergeCells>
  <printOptions/>
  <pageMargins left="0.7" right="0.7" top="0.75" bottom="0.75" header="0.3" footer="0.3"/>
  <pageSetup horizontalDpi="360" verticalDpi="36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D4"/>
  <sheetViews>
    <sheetView zoomScalePageLayoutView="0" workbookViewId="0" topLeftCell="A1">
      <selection activeCell="A5" sqref="A5"/>
    </sheetView>
  </sheetViews>
  <sheetFormatPr defaultColWidth="9.00390625" defaultRowHeight="14.25"/>
  <sheetData>
    <row r="4" spans="1:4" ht="14.25">
      <c r="A4" s="214" t="s">
        <v>620</v>
      </c>
      <c r="B4" s="214"/>
      <c r="C4" s="214"/>
      <c r="D4" s="21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110" zoomScaleSheetLayoutView="110" zoomScalePageLayoutView="0" workbookViewId="0" topLeftCell="A1">
      <selection activeCell="A8" sqref="A8"/>
    </sheetView>
  </sheetViews>
  <sheetFormatPr defaultColWidth="9.00390625" defaultRowHeight="14.25"/>
  <cols>
    <col min="1" max="1" width="31.25390625" style="19" customWidth="1"/>
    <col min="2" max="2" width="59.00390625" style="19" customWidth="1"/>
    <col min="3" max="16384" width="9.00390625" style="19" customWidth="1"/>
  </cols>
  <sheetData>
    <row r="1" spans="1:5" ht="15">
      <c r="A1" s="303" t="s">
        <v>135</v>
      </c>
      <c r="B1" s="303"/>
      <c r="C1" s="303"/>
      <c r="D1" s="303"/>
      <c r="E1" s="303"/>
    </row>
    <row r="2" spans="1:5" ht="15">
      <c r="A2" s="303" t="s">
        <v>129</v>
      </c>
      <c r="B2" s="303"/>
      <c r="C2" s="303"/>
      <c r="D2" s="303"/>
      <c r="E2" s="303"/>
    </row>
    <row r="3" spans="1:5" ht="15">
      <c r="A3" s="303" t="s">
        <v>130</v>
      </c>
      <c r="B3" s="303"/>
      <c r="C3" s="303"/>
      <c r="D3" s="303"/>
      <c r="E3" s="303"/>
    </row>
    <row r="4" spans="1:5" ht="15">
      <c r="A4" s="304" t="str">
        <f>Прил_1!A4</f>
        <v>от 17.03.2021 № 170</v>
      </c>
      <c r="B4" s="304"/>
      <c r="C4" s="304"/>
      <c r="D4" s="304"/>
      <c r="E4" s="304"/>
    </row>
    <row r="5" ht="15.75">
      <c r="A5" s="20"/>
    </row>
    <row r="6" spans="1:5" ht="14.25">
      <c r="A6" s="305" t="s">
        <v>136</v>
      </c>
      <c r="B6" s="306"/>
      <c r="C6" s="306"/>
      <c r="D6" s="306"/>
      <c r="E6" s="306"/>
    </row>
    <row r="7" spans="1:5" ht="27.75" customHeight="1">
      <c r="A7" s="306"/>
      <c r="B7" s="306"/>
      <c r="C7" s="306"/>
      <c r="D7" s="306"/>
      <c r="E7" s="306"/>
    </row>
    <row r="8" ht="15.75">
      <c r="A8" s="21" t="s">
        <v>137</v>
      </c>
    </row>
    <row r="9" spans="1:5" ht="16.5" thickBot="1">
      <c r="A9" s="301" t="s">
        <v>138</v>
      </c>
      <c r="B9" s="302"/>
      <c r="C9" s="302"/>
      <c r="D9" s="302"/>
      <c r="E9" s="302"/>
    </row>
    <row r="10" spans="1:5" ht="16.5" thickBot="1">
      <c r="A10" s="22" t="s">
        <v>139</v>
      </c>
      <c r="B10" s="23" t="s">
        <v>140</v>
      </c>
      <c r="C10" s="24" t="s">
        <v>5</v>
      </c>
      <c r="D10" s="25" t="s">
        <v>6</v>
      </c>
      <c r="E10" s="26" t="s">
        <v>7</v>
      </c>
    </row>
    <row r="11" spans="1:5" ht="31.5">
      <c r="A11" s="27" t="s">
        <v>141</v>
      </c>
      <c r="B11" s="28" t="s">
        <v>142</v>
      </c>
      <c r="C11" s="29">
        <v>0</v>
      </c>
      <c r="D11" s="29">
        <v>0</v>
      </c>
      <c r="E11" s="29">
        <v>0</v>
      </c>
    </row>
    <row r="12" spans="1:5" ht="15.75">
      <c r="A12" s="30" t="s">
        <v>143</v>
      </c>
      <c r="B12" s="30" t="s">
        <v>144</v>
      </c>
      <c r="C12" s="31">
        <v>0</v>
      </c>
      <c r="D12" s="31">
        <v>0</v>
      </c>
      <c r="E12" s="31">
        <v>0</v>
      </c>
    </row>
    <row r="13" spans="1:5" ht="16.5" thickBot="1">
      <c r="A13" s="32" t="s">
        <v>145</v>
      </c>
      <c r="B13" s="32" t="s">
        <v>146</v>
      </c>
      <c r="C13" s="33">
        <f>Прил_1!$C54</f>
        <v>15278.3</v>
      </c>
      <c r="D13" s="34">
        <f>Прил_1!D54</f>
        <v>12905.5</v>
      </c>
      <c r="E13" s="33">
        <f>Прил_1!E54</f>
        <v>13018.099999999999</v>
      </c>
    </row>
    <row r="14" spans="1:5" ht="16.5" thickBot="1">
      <c r="A14" s="32" t="s">
        <v>147</v>
      </c>
      <c r="B14" s="32" t="s">
        <v>148</v>
      </c>
      <c r="C14" s="33">
        <f>Прил_1!C54</f>
        <v>15278.3</v>
      </c>
      <c r="D14" s="34">
        <f>Прил_1!D54</f>
        <v>12905.5</v>
      </c>
      <c r="E14" s="33">
        <f>Прил_1!E54</f>
        <v>13018.099999999999</v>
      </c>
    </row>
    <row r="15" spans="1:5" ht="16.5" thickBot="1">
      <c r="A15" s="32" t="s">
        <v>149</v>
      </c>
      <c r="B15" s="32" t="s">
        <v>150</v>
      </c>
      <c r="C15" s="33">
        <f>Прил_1!C54</f>
        <v>15278.3</v>
      </c>
      <c r="D15" s="34">
        <f>Прил_1!D54</f>
        <v>12905.5</v>
      </c>
      <c r="E15" s="33">
        <f>Прил_1!E54</f>
        <v>13018.099999999999</v>
      </c>
    </row>
    <row r="16" spans="1:5" ht="32.25" thickBot="1">
      <c r="A16" s="32" t="s">
        <v>151</v>
      </c>
      <c r="B16" s="32" t="s">
        <v>152</v>
      </c>
      <c r="C16" s="33">
        <f>Прил_1!C54</f>
        <v>15278.3</v>
      </c>
      <c r="D16" s="34">
        <f>Прил_1!D54</f>
        <v>12905.5</v>
      </c>
      <c r="E16" s="33">
        <f>Прил_1!E54</f>
        <v>13018.099999999999</v>
      </c>
    </row>
    <row r="17" spans="1:5" ht="16.5" thickBot="1">
      <c r="A17" s="32" t="s">
        <v>153</v>
      </c>
      <c r="B17" s="32" t="s">
        <v>154</v>
      </c>
      <c r="C17" s="33">
        <f>Прил_1!C54</f>
        <v>15278.3</v>
      </c>
      <c r="D17" s="34">
        <f>Прил_1!D54</f>
        <v>12905.5</v>
      </c>
      <c r="E17" s="33">
        <f>Прил_1!E54</f>
        <v>13018.099999999999</v>
      </c>
    </row>
    <row r="18" spans="1:5" ht="16.5" thickBot="1">
      <c r="A18" s="32" t="s">
        <v>155</v>
      </c>
      <c r="B18" s="32" t="s">
        <v>156</v>
      </c>
      <c r="C18" s="33">
        <f>Прил_1!C54</f>
        <v>15278.3</v>
      </c>
      <c r="D18" s="34">
        <f>Прил_1!D54</f>
        <v>12905.5</v>
      </c>
      <c r="E18" s="33">
        <f>Прил_1!E54</f>
        <v>13018.099999999999</v>
      </c>
    </row>
    <row r="19" spans="1:5" ht="16.5" thickBot="1">
      <c r="A19" s="32" t="s">
        <v>157</v>
      </c>
      <c r="B19" s="32" t="s">
        <v>158</v>
      </c>
      <c r="C19" s="33">
        <f>Прил_1!C54</f>
        <v>15278.3</v>
      </c>
      <c r="D19" s="34">
        <f>Прил_1!D54</f>
        <v>12905.5</v>
      </c>
      <c r="E19" s="33">
        <f>Прил_1!E54</f>
        <v>13018.099999999999</v>
      </c>
    </row>
    <row r="20" spans="1:5" ht="32.25" thickBot="1">
      <c r="A20" s="32" t="s">
        <v>159</v>
      </c>
      <c r="B20" s="32" t="s">
        <v>160</v>
      </c>
      <c r="C20" s="33">
        <f>Прил_1!C54</f>
        <v>15278.3</v>
      </c>
      <c r="D20" s="34">
        <f>Прил_1!D54</f>
        <v>12905.5</v>
      </c>
      <c r="E20" s="33">
        <f>Прил_1!E54</f>
        <v>13018.099999999999</v>
      </c>
    </row>
    <row r="21" ht="15.75">
      <c r="A21" s="35"/>
    </row>
  </sheetData>
  <sheetProtection/>
  <mergeCells count="6">
    <mergeCell ref="A9:E9"/>
    <mergeCell ref="A1:E1"/>
    <mergeCell ref="A2:E2"/>
    <mergeCell ref="A3:E3"/>
    <mergeCell ref="A4:E4"/>
    <mergeCell ref="A6:E7"/>
  </mergeCells>
  <printOptions/>
  <pageMargins left="0.7" right="0.7" top="0.75" bottom="0.75" header="0.3" footer="0.3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view="pageBreakPreview" zoomScaleSheetLayoutView="100" zoomScalePageLayoutView="0" workbookViewId="0" topLeftCell="A1">
      <selection activeCell="A1" sqref="A1:B4"/>
    </sheetView>
  </sheetViews>
  <sheetFormatPr defaultColWidth="96.625" defaultRowHeight="14.25"/>
  <cols>
    <col min="1" max="1" width="88.125" style="47" customWidth="1"/>
    <col min="2" max="2" width="7.25390625" style="215" customWidth="1"/>
    <col min="3" max="16384" width="96.625" style="47" customWidth="1"/>
  </cols>
  <sheetData>
    <row r="1" spans="1:2" ht="15">
      <c r="A1" s="309" t="s">
        <v>176</v>
      </c>
      <c r="B1" s="309"/>
    </row>
    <row r="2" spans="1:2" ht="15">
      <c r="A2" s="309" t="s">
        <v>129</v>
      </c>
      <c r="B2" s="309"/>
    </row>
    <row r="3" spans="1:2" ht="15">
      <c r="A3" s="309" t="s">
        <v>130</v>
      </c>
      <c r="B3" s="309"/>
    </row>
    <row r="4" spans="1:2" ht="15">
      <c r="A4" s="310" t="str">
        <f>Прил_1!A4</f>
        <v>от 17.03.2021 № 170</v>
      </c>
      <c r="B4" s="310"/>
    </row>
    <row r="5" spans="1:2" ht="14.25">
      <c r="A5" s="36"/>
      <c r="B5" s="36"/>
    </row>
    <row r="6" spans="1:2" ht="14.25">
      <c r="A6" s="311" t="s">
        <v>163</v>
      </c>
      <c r="B6" s="312"/>
    </row>
    <row r="7" spans="1:2" ht="14.25">
      <c r="A7" s="311" t="s">
        <v>175</v>
      </c>
      <c r="B7" s="312"/>
    </row>
    <row r="8" spans="1:2" ht="17.25" customHeight="1" thickBot="1">
      <c r="A8" s="307" t="s">
        <v>164</v>
      </c>
      <c r="B8" s="308"/>
    </row>
    <row r="9" spans="1:2" ht="53.25" customHeight="1" thickBot="1">
      <c r="A9" s="39" t="s">
        <v>165</v>
      </c>
      <c r="B9" s="40" t="s">
        <v>166</v>
      </c>
    </row>
    <row r="10" spans="1:2" ht="16.5" thickBot="1">
      <c r="A10" s="41">
        <v>1</v>
      </c>
      <c r="B10" s="42">
        <v>2</v>
      </c>
    </row>
    <row r="11" spans="1:2" ht="41.25" customHeight="1" thickBot="1">
      <c r="A11" s="232" t="s">
        <v>641</v>
      </c>
      <c r="B11" s="43"/>
    </row>
    <row r="12" spans="1:2" ht="43.5" customHeight="1" thickBot="1">
      <c r="A12" s="230" t="s">
        <v>633</v>
      </c>
      <c r="B12" s="43"/>
    </row>
    <row r="13" spans="1:2" ht="16.5" thickBot="1">
      <c r="A13" s="230" t="s">
        <v>634</v>
      </c>
      <c r="B13" s="43"/>
    </row>
    <row r="14" spans="1:2" ht="32.25" thickBot="1">
      <c r="A14" s="230" t="s">
        <v>635</v>
      </c>
      <c r="B14" s="43">
        <v>100</v>
      </c>
    </row>
    <row r="15" spans="1:2" ht="16.5" thickBot="1">
      <c r="A15" s="230" t="s">
        <v>636</v>
      </c>
      <c r="B15" s="43"/>
    </row>
    <row r="16" spans="1:2" ht="16.5" thickBot="1">
      <c r="A16" s="230" t="s">
        <v>637</v>
      </c>
      <c r="B16" s="43"/>
    </row>
    <row r="17" spans="1:2" ht="16.5" thickBot="1">
      <c r="A17" s="230" t="s">
        <v>169</v>
      </c>
      <c r="B17" s="43">
        <v>100</v>
      </c>
    </row>
    <row r="18" spans="1:2" ht="16.5" thickBot="1">
      <c r="A18" s="231" t="s">
        <v>82</v>
      </c>
      <c r="B18" s="43"/>
    </row>
    <row r="19" spans="1:2" ht="16.5" thickBot="1">
      <c r="A19" s="229" t="s">
        <v>638</v>
      </c>
      <c r="B19" s="43"/>
    </row>
    <row r="20" spans="1:2" ht="48" thickBot="1">
      <c r="A20" s="229" t="s">
        <v>639</v>
      </c>
      <c r="B20" s="43">
        <v>100</v>
      </c>
    </row>
    <row r="21" spans="1:2" ht="32.25" thickBot="1">
      <c r="A21" s="230" t="s">
        <v>640</v>
      </c>
      <c r="B21" s="43">
        <v>100</v>
      </c>
    </row>
    <row r="22" spans="1:2" ht="16.5" thickBot="1">
      <c r="A22" s="231" t="s">
        <v>628</v>
      </c>
      <c r="B22" s="43"/>
    </row>
    <row r="23" spans="1:2" ht="16.5" thickBot="1">
      <c r="A23" s="229" t="s">
        <v>173</v>
      </c>
      <c r="B23" s="43">
        <v>100</v>
      </c>
    </row>
    <row r="24" spans="1:2" ht="16.5" thickBot="1">
      <c r="A24" s="229" t="s">
        <v>174</v>
      </c>
      <c r="B24" s="43">
        <v>100</v>
      </c>
    </row>
    <row r="25" ht="15.75">
      <c r="A25" s="46"/>
    </row>
  </sheetData>
  <sheetProtection/>
  <mergeCells count="7">
    <mergeCell ref="A8:B8"/>
    <mergeCell ref="A1:B1"/>
    <mergeCell ref="A2:B2"/>
    <mergeCell ref="A3:B3"/>
    <mergeCell ref="A4:B4"/>
    <mergeCell ref="A6:B6"/>
    <mergeCell ref="A7:B7"/>
  </mergeCells>
  <printOptions/>
  <pageMargins left="0.7086614173228347" right="0.11811023622047245" top="0.7480314960629921" bottom="0.7480314960629921" header="0.31496062992125984" footer="0.31496062992125984"/>
  <pageSetup horizontalDpi="360" verticalDpi="36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4"/>
  <sheetViews>
    <sheetView view="pageBreakPreview" zoomScaleSheetLayoutView="100" zoomScalePageLayoutView="0" workbookViewId="0" topLeftCell="A31">
      <selection activeCell="A33" sqref="A33:D33"/>
    </sheetView>
  </sheetViews>
  <sheetFormatPr defaultColWidth="9.00390625" defaultRowHeight="14.25"/>
  <cols>
    <col min="1" max="1" width="9.00390625" style="48" customWidth="1"/>
    <col min="2" max="2" width="9.00390625" style="19" customWidth="1"/>
    <col min="3" max="3" width="16.875" style="19" customWidth="1"/>
    <col min="4" max="4" width="78.25390625" style="19" customWidth="1"/>
    <col min="5" max="16384" width="9.00390625" style="19" customWidth="1"/>
  </cols>
  <sheetData>
    <row r="1" spans="1:4" ht="14.25" customHeight="1">
      <c r="A1" s="309" t="s">
        <v>177</v>
      </c>
      <c r="B1" s="309"/>
      <c r="C1" s="309" t="s">
        <v>176</v>
      </c>
      <c r="D1" s="309"/>
    </row>
    <row r="2" spans="1:4" ht="14.25" customHeight="1">
      <c r="A2" s="309" t="s">
        <v>129</v>
      </c>
      <c r="B2" s="309"/>
      <c r="C2" s="309" t="s">
        <v>129</v>
      </c>
      <c r="D2" s="309"/>
    </row>
    <row r="3" spans="1:4" ht="14.25" customHeight="1">
      <c r="A3" s="309" t="s">
        <v>130</v>
      </c>
      <c r="B3" s="309"/>
      <c r="C3" s="309" t="s">
        <v>130</v>
      </c>
      <c r="D3" s="309"/>
    </row>
    <row r="4" spans="1:4" ht="14.25" customHeight="1" thickBot="1">
      <c r="A4" s="309" t="str">
        <f>Прил_1!A4</f>
        <v>от 17.03.2021 № 170</v>
      </c>
      <c r="B4" s="309"/>
      <c r="C4" s="309" t="s">
        <v>134</v>
      </c>
      <c r="D4" s="309"/>
    </row>
    <row r="5" spans="1:4" ht="14.25" customHeight="1">
      <c r="A5" s="275"/>
      <c r="B5" s="276"/>
      <c r="C5" s="276"/>
      <c r="D5" s="277"/>
    </row>
    <row r="6" spans="1:4" ht="15.75">
      <c r="A6" s="335" t="s">
        <v>178</v>
      </c>
      <c r="B6" s="336"/>
      <c r="C6" s="336"/>
      <c r="D6" s="337"/>
    </row>
    <row r="7" spans="1:4" ht="15.75">
      <c r="A7" s="335" t="s">
        <v>179</v>
      </c>
      <c r="B7" s="336"/>
      <c r="C7" s="336"/>
      <c r="D7" s="337"/>
    </row>
    <row r="8" spans="1:4" ht="15.75" thickBot="1">
      <c r="A8" s="278"/>
      <c r="B8" s="279"/>
      <c r="C8" s="279"/>
      <c r="D8" s="280"/>
    </row>
    <row r="9" spans="1:4" ht="15.75">
      <c r="A9" s="326" t="s">
        <v>230</v>
      </c>
      <c r="B9" s="327"/>
      <c r="C9" s="328"/>
      <c r="D9" s="225" t="s">
        <v>180</v>
      </c>
    </row>
    <row r="10" spans="1:4" ht="15.75">
      <c r="A10" s="329"/>
      <c r="B10" s="330"/>
      <c r="C10" s="331"/>
      <c r="D10" s="49" t="s">
        <v>181</v>
      </c>
    </row>
    <row r="11" spans="1:4" ht="15.75">
      <c r="A11" s="329"/>
      <c r="B11" s="330"/>
      <c r="C11" s="331"/>
      <c r="D11" s="50" t="s">
        <v>179</v>
      </c>
    </row>
    <row r="12" spans="1:4" ht="16.5" thickBot="1">
      <c r="A12" s="332"/>
      <c r="B12" s="333"/>
      <c r="C12" s="334"/>
      <c r="D12" s="51"/>
    </row>
    <row r="13" spans="1:4" ht="18.75">
      <c r="A13" s="326" t="s">
        <v>229</v>
      </c>
      <c r="B13" s="328"/>
      <c r="C13" s="225" t="s">
        <v>182</v>
      </c>
      <c r="D13" s="52"/>
    </row>
    <row r="14" spans="1:4" ht="16.5" thickBot="1">
      <c r="A14" s="347"/>
      <c r="B14" s="348"/>
      <c r="C14" s="51" t="s">
        <v>183</v>
      </c>
      <c r="D14" s="281"/>
    </row>
    <row r="15" spans="1:4" ht="31.5" customHeight="1">
      <c r="A15" s="349" t="s">
        <v>228</v>
      </c>
      <c r="B15" s="350"/>
      <c r="C15" s="350"/>
      <c r="D15" s="351"/>
    </row>
    <row r="16" spans="1:4" ht="16.5" thickBot="1">
      <c r="A16" s="352"/>
      <c r="B16" s="353"/>
      <c r="C16" s="353"/>
      <c r="D16" s="354"/>
    </row>
    <row r="17" spans="1:4" ht="32.25" thickBot="1">
      <c r="A17" s="228">
        <v>951</v>
      </c>
      <c r="B17" s="355" t="s">
        <v>59</v>
      </c>
      <c r="C17" s="356"/>
      <c r="D17" s="266" t="s">
        <v>642</v>
      </c>
    </row>
    <row r="18" spans="1:4" ht="63.75" thickBot="1">
      <c r="A18" s="228">
        <v>951</v>
      </c>
      <c r="B18" s="313" t="s">
        <v>61</v>
      </c>
      <c r="C18" s="314"/>
      <c r="D18" s="266" t="s">
        <v>62</v>
      </c>
    </row>
    <row r="19" spans="1:4" ht="63.75" thickBot="1">
      <c r="A19" s="56">
        <v>951</v>
      </c>
      <c r="B19" s="313" t="s">
        <v>186</v>
      </c>
      <c r="C19" s="314"/>
      <c r="D19" s="267" t="s">
        <v>656</v>
      </c>
    </row>
    <row r="20" spans="1:4" ht="48" thickBot="1">
      <c r="A20" s="56">
        <v>951</v>
      </c>
      <c r="B20" s="313" t="s">
        <v>74</v>
      </c>
      <c r="C20" s="314"/>
      <c r="D20" s="267" t="s">
        <v>75</v>
      </c>
    </row>
    <row r="21" spans="1:4" ht="32.25" thickBot="1">
      <c r="A21" s="56">
        <v>951</v>
      </c>
      <c r="B21" s="313" t="s">
        <v>79</v>
      </c>
      <c r="C21" s="314"/>
      <c r="D21" s="267" t="s">
        <v>187</v>
      </c>
    </row>
    <row r="22" spans="1:4" ht="79.5" customHeight="1">
      <c r="A22" s="67">
        <v>951</v>
      </c>
      <c r="B22" s="345" t="s">
        <v>188</v>
      </c>
      <c r="C22" s="346"/>
      <c r="D22" s="268" t="s">
        <v>643</v>
      </c>
    </row>
    <row r="23" spans="1:4" ht="63.75" thickBot="1">
      <c r="A23" s="228">
        <v>951</v>
      </c>
      <c r="B23" s="342" t="s">
        <v>189</v>
      </c>
      <c r="C23" s="343"/>
      <c r="D23" s="267" t="s">
        <v>167</v>
      </c>
    </row>
    <row r="24" spans="1:4" ht="32.25" thickBot="1">
      <c r="A24" s="56">
        <v>951</v>
      </c>
      <c r="B24" s="321" t="s">
        <v>190</v>
      </c>
      <c r="C24" s="322"/>
      <c r="D24" s="267" t="s">
        <v>168</v>
      </c>
    </row>
    <row r="25" spans="1:4" ht="16.5" thickBot="1">
      <c r="A25" s="56">
        <v>951</v>
      </c>
      <c r="B25" s="321" t="s">
        <v>191</v>
      </c>
      <c r="C25" s="322"/>
      <c r="D25" s="266" t="s">
        <v>169</v>
      </c>
    </row>
    <row r="26" spans="1:4" ht="16.5" thickBot="1">
      <c r="A26" s="56">
        <v>951</v>
      </c>
      <c r="B26" s="315" t="s">
        <v>192</v>
      </c>
      <c r="C26" s="316"/>
      <c r="D26" s="269" t="s">
        <v>644</v>
      </c>
    </row>
    <row r="27" spans="1:4" ht="79.5" thickBot="1">
      <c r="A27" s="56">
        <v>951</v>
      </c>
      <c r="B27" s="315" t="s">
        <v>193</v>
      </c>
      <c r="C27" s="316"/>
      <c r="D27" s="267" t="s">
        <v>645</v>
      </c>
    </row>
    <row r="28" spans="1:4" ht="63.75" thickBot="1">
      <c r="A28" s="56">
        <v>951</v>
      </c>
      <c r="B28" s="315" t="s">
        <v>194</v>
      </c>
      <c r="C28" s="316"/>
      <c r="D28" s="269" t="s">
        <v>170</v>
      </c>
    </row>
    <row r="29" spans="1:4" ht="63.75" thickBot="1">
      <c r="A29" s="56">
        <v>951</v>
      </c>
      <c r="B29" s="315" t="s">
        <v>195</v>
      </c>
      <c r="C29" s="316"/>
      <c r="D29" s="269" t="s">
        <v>646</v>
      </c>
    </row>
    <row r="30" spans="1:4" ht="63.75" thickBot="1">
      <c r="A30" s="56">
        <v>951</v>
      </c>
      <c r="B30" s="315" t="s">
        <v>196</v>
      </c>
      <c r="C30" s="316"/>
      <c r="D30" s="266" t="s">
        <v>171</v>
      </c>
    </row>
    <row r="31" spans="1:4" ht="32.25" thickBot="1">
      <c r="A31" s="228">
        <v>951</v>
      </c>
      <c r="B31" s="315" t="s">
        <v>197</v>
      </c>
      <c r="C31" s="316"/>
      <c r="D31" s="267" t="s">
        <v>647</v>
      </c>
    </row>
    <row r="32" spans="1:4" ht="48" thickBot="1">
      <c r="A32" s="228">
        <v>951</v>
      </c>
      <c r="B32" s="313" t="s">
        <v>198</v>
      </c>
      <c r="C32" s="314"/>
      <c r="D32" s="267" t="s">
        <v>172</v>
      </c>
    </row>
    <row r="33" spans="1:4" ht="32.25" thickBot="1">
      <c r="A33" s="228">
        <v>951</v>
      </c>
      <c r="B33" s="313" t="s">
        <v>199</v>
      </c>
      <c r="C33" s="314"/>
      <c r="D33" s="267" t="s">
        <v>200</v>
      </c>
    </row>
    <row r="34" spans="1:4" ht="232.5" customHeight="1">
      <c r="A34" s="67">
        <v>951</v>
      </c>
      <c r="B34" s="340" t="s">
        <v>201</v>
      </c>
      <c r="C34" s="341"/>
      <c r="D34" s="270" t="s">
        <v>648</v>
      </c>
    </row>
    <row r="35" spans="1:4" ht="63.75" thickBot="1">
      <c r="A35" s="228">
        <v>951</v>
      </c>
      <c r="B35" s="319" t="s">
        <v>202</v>
      </c>
      <c r="C35" s="320"/>
      <c r="D35" s="267" t="s">
        <v>203</v>
      </c>
    </row>
    <row r="36" spans="1:4" ht="63.75" thickBot="1">
      <c r="A36" s="228">
        <v>951</v>
      </c>
      <c r="B36" s="321" t="s">
        <v>204</v>
      </c>
      <c r="C36" s="322"/>
      <c r="D36" s="267" t="s">
        <v>205</v>
      </c>
    </row>
    <row r="37" spans="1:4" ht="16.5" thickBot="1">
      <c r="A37" s="228">
        <v>951</v>
      </c>
      <c r="B37" s="313" t="s">
        <v>206</v>
      </c>
      <c r="C37" s="314"/>
      <c r="D37" s="267" t="s">
        <v>173</v>
      </c>
    </row>
    <row r="38" spans="1:4" ht="16.5" thickBot="1">
      <c r="A38" s="228">
        <v>951</v>
      </c>
      <c r="B38" s="313" t="s">
        <v>207</v>
      </c>
      <c r="C38" s="314"/>
      <c r="D38" s="266" t="s">
        <v>208</v>
      </c>
    </row>
    <row r="39" spans="1:4" s="216" customFormat="1" ht="16.5" thickBot="1">
      <c r="A39" s="68">
        <v>951</v>
      </c>
      <c r="B39" s="344" t="s">
        <v>629</v>
      </c>
      <c r="C39" s="344"/>
      <c r="D39" s="271" t="s">
        <v>630</v>
      </c>
    </row>
    <row r="40" spans="1:4" ht="51" customHeight="1" thickBot="1">
      <c r="A40" s="68">
        <v>951</v>
      </c>
      <c r="B40" s="323" t="s">
        <v>132</v>
      </c>
      <c r="C40" s="323"/>
      <c r="D40" s="272" t="s">
        <v>625</v>
      </c>
    </row>
    <row r="41" spans="1:4" ht="53.25" customHeight="1" thickBot="1">
      <c r="A41" s="227">
        <v>951</v>
      </c>
      <c r="B41" s="317" t="s">
        <v>209</v>
      </c>
      <c r="C41" s="318"/>
      <c r="D41" s="273" t="s">
        <v>210</v>
      </c>
    </row>
    <row r="42" spans="1:4" ht="34.5" customHeight="1" thickBot="1">
      <c r="A42" s="227">
        <v>951</v>
      </c>
      <c r="B42" s="317" t="s">
        <v>211</v>
      </c>
      <c r="C42" s="318"/>
      <c r="D42" s="273" t="s">
        <v>212</v>
      </c>
    </row>
    <row r="43" spans="1:4" ht="43.5" customHeight="1" thickBot="1">
      <c r="A43" s="227">
        <v>951</v>
      </c>
      <c r="B43" s="317" t="s">
        <v>213</v>
      </c>
      <c r="C43" s="318"/>
      <c r="D43" s="273" t="s">
        <v>214</v>
      </c>
    </row>
    <row r="44" spans="1:4" ht="54.75" customHeight="1" thickBot="1">
      <c r="A44" s="227">
        <v>951</v>
      </c>
      <c r="B44" s="317" t="s">
        <v>108</v>
      </c>
      <c r="C44" s="318"/>
      <c r="D44" s="273" t="s">
        <v>109</v>
      </c>
    </row>
    <row r="45" spans="1:4" ht="55.5" customHeight="1" thickBot="1">
      <c r="A45" s="227">
        <v>951</v>
      </c>
      <c r="B45" s="317" t="s">
        <v>115</v>
      </c>
      <c r="C45" s="318"/>
      <c r="D45" s="273" t="s">
        <v>116</v>
      </c>
    </row>
    <row r="46" spans="1:4" ht="42.75" customHeight="1" thickBot="1">
      <c r="A46" s="227">
        <v>951</v>
      </c>
      <c r="B46" s="317" t="s">
        <v>215</v>
      </c>
      <c r="C46" s="318"/>
      <c r="D46" s="273" t="s">
        <v>216</v>
      </c>
    </row>
    <row r="47" spans="1:4" ht="52.5" customHeight="1" thickBot="1">
      <c r="A47" s="227">
        <v>951</v>
      </c>
      <c r="B47" s="317" t="s">
        <v>217</v>
      </c>
      <c r="C47" s="318"/>
      <c r="D47" s="273" t="s">
        <v>218</v>
      </c>
    </row>
    <row r="48" spans="1:4" ht="24.75" customHeight="1">
      <c r="A48" s="338">
        <v>951</v>
      </c>
      <c r="B48" s="317" t="s">
        <v>219</v>
      </c>
      <c r="C48" s="318"/>
      <c r="D48" s="324" t="s">
        <v>220</v>
      </c>
    </row>
    <row r="49" spans="1:4" ht="25.5" customHeight="1" thickBot="1">
      <c r="A49" s="339"/>
      <c r="B49" s="319"/>
      <c r="C49" s="320"/>
      <c r="D49" s="325"/>
    </row>
    <row r="50" spans="1:4" ht="37.5" customHeight="1" thickBot="1">
      <c r="A50" s="227">
        <v>951</v>
      </c>
      <c r="B50" s="317" t="s">
        <v>122</v>
      </c>
      <c r="C50" s="318"/>
      <c r="D50" s="274" t="s">
        <v>123</v>
      </c>
    </row>
    <row r="51" spans="1:4" ht="30" customHeight="1" thickBot="1">
      <c r="A51" s="68">
        <v>951</v>
      </c>
      <c r="B51" s="321" t="s">
        <v>221</v>
      </c>
      <c r="C51" s="322"/>
      <c r="D51" s="271" t="s">
        <v>222</v>
      </c>
    </row>
    <row r="52" spans="1:4" ht="32.25" thickBot="1">
      <c r="A52" s="228">
        <v>951</v>
      </c>
      <c r="B52" s="315" t="s">
        <v>223</v>
      </c>
      <c r="C52" s="316"/>
      <c r="D52" s="267" t="s">
        <v>224</v>
      </c>
    </row>
    <row r="53" spans="1:4" ht="16.5" thickBot="1">
      <c r="A53" s="228">
        <v>951</v>
      </c>
      <c r="B53" s="313" t="s">
        <v>225</v>
      </c>
      <c r="C53" s="314"/>
      <c r="D53" s="266" t="s">
        <v>226</v>
      </c>
    </row>
    <row r="54" spans="1:4" ht="111" thickBot="1">
      <c r="A54" s="228">
        <v>951</v>
      </c>
      <c r="B54" s="313" t="s">
        <v>227</v>
      </c>
      <c r="C54" s="314"/>
      <c r="D54" s="267" t="s">
        <v>649</v>
      </c>
    </row>
  </sheetData>
  <sheetProtection/>
  <mergeCells count="49">
    <mergeCell ref="B39:C39"/>
    <mergeCell ref="B20:C20"/>
    <mergeCell ref="B21:C21"/>
    <mergeCell ref="B22:C22"/>
    <mergeCell ref="A13:B14"/>
    <mergeCell ref="A15:D15"/>
    <mergeCell ref="A16:D16"/>
    <mergeCell ref="B17:C17"/>
    <mergeCell ref="B18:C18"/>
    <mergeCell ref="B19:C19"/>
    <mergeCell ref="B34:C34"/>
    <mergeCell ref="B23:C23"/>
    <mergeCell ref="B24:C24"/>
    <mergeCell ref="B25:C25"/>
    <mergeCell ref="B26:C26"/>
    <mergeCell ref="B27:C27"/>
    <mergeCell ref="B28:C28"/>
    <mergeCell ref="B30:C30"/>
    <mergeCell ref="B31:C31"/>
    <mergeCell ref="B53:C53"/>
    <mergeCell ref="B54:C54"/>
    <mergeCell ref="A9:C12"/>
    <mergeCell ref="A6:D6"/>
    <mergeCell ref="A7:D7"/>
    <mergeCell ref="B50:C50"/>
    <mergeCell ref="B51:C51"/>
    <mergeCell ref="B47:C47"/>
    <mergeCell ref="A48:A49"/>
    <mergeCell ref="B48:C49"/>
    <mergeCell ref="D48:D49"/>
    <mergeCell ref="B45:C45"/>
    <mergeCell ref="B46:C46"/>
    <mergeCell ref="B43:C43"/>
    <mergeCell ref="B44:C44"/>
    <mergeCell ref="A1:D1"/>
    <mergeCell ref="A2:D2"/>
    <mergeCell ref="A3:D3"/>
    <mergeCell ref="A4:D4"/>
    <mergeCell ref="B29:C29"/>
    <mergeCell ref="B32:C32"/>
    <mergeCell ref="B52:C52"/>
    <mergeCell ref="B41:C41"/>
    <mergeCell ref="B42:C42"/>
    <mergeCell ref="B35:C35"/>
    <mergeCell ref="B36:C36"/>
    <mergeCell ref="B37:C37"/>
    <mergeCell ref="B38:C38"/>
    <mergeCell ref="B40:C40"/>
    <mergeCell ref="B33:C33"/>
  </mergeCells>
  <printOptions/>
  <pageMargins left="0.7" right="0.7" top="0.75" bottom="0.75" header="0.3" footer="0.3"/>
  <pageSetup horizontalDpi="360" verticalDpi="36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120" zoomScaleSheetLayoutView="120" zoomScalePageLayoutView="0" workbookViewId="0" topLeftCell="A1">
      <selection activeCell="A16" sqref="A16:C16"/>
    </sheetView>
  </sheetViews>
  <sheetFormatPr defaultColWidth="9.00390625" defaultRowHeight="14.25"/>
  <cols>
    <col min="2" max="2" width="25.00390625" style="0" customWidth="1"/>
    <col min="3" max="3" width="73.00390625" style="0" customWidth="1"/>
  </cols>
  <sheetData>
    <row r="1" spans="1:3" ht="14.25" customHeight="1">
      <c r="A1" s="363" t="s">
        <v>236</v>
      </c>
      <c r="B1" s="363"/>
      <c r="C1" s="363" t="s">
        <v>176</v>
      </c>
    </row>
    <row r="2" spans="1:3" ht="14.25" customHeight="1">
      <c r="A2" s="363" t="s">
        <v>129</v>
      </c>
      <c r="B2" s="363"/>
      <c r="C2" s="363" t="s">
        <v>129</v>
      </c>
    </row>
    <row r="3" spans="1:3" ht="14.25" customHeight="1">
      <c r="A3" s="363" t="s">
        <v>130</v>
      </c>
      <c r="B3" s="363"/>
      <c r="C3" s="363" t="s">
        <v>130</v>
      </c>
    </row>
    <row r="4" spans="1:3" ht="14.25" customHeight="1">
      <c r="A4" s="363" t="str">
        <f>Прил_1!A4</f>
        <v>от 17.03.2021 № 170</v>
      </c>
      <c r="B4" s="363"/>
      <c r="C4" s="363" t="s">
        <v>134</v>
      </c>
    </row>
    <row r="6" spans="1:3" ht="14.25">
      <c r="A6" s="361" t="s">
        <v>231</v>
      </c>
      <c r="B6" s="362"/>
      <c r="C6" s="362"/>
    </row>
    <row r="7" ht="16.5" thickBot="1">
      <c r="A7" s="44"/>
    </row>
    <row r="8" spans="1:3" ht="15.75">
      <c r="A8" s="364" t="s">
        <v>232</v>
      </c>
      <c r="B8" s="365"/>
      <c r="C8" s="69"/>
    </row>
    <row r="9" spans="1:3" ht="15.75">
      <c r="A9" s="366"/>
      <c r="B9" s="367"/>
      <c r="C9" s="70"/>
    </row>
    <row r="10" spans="1:3" ht="31.5">
      <c r="A10" s="366"/>
      <c r="B10" s="367"/>
      <c r="C10" s="71" t="s">
        <v>233</v>
      </c>
    </row>
    <row r="11" spans="1:3" ht="16.5" thickBot="1">
      <c r="A11" s="368"/>
      <c r="B11" s="369"/>
      <c r="C11" s="70"/>
    </row>
    <row r="12" spans="1:3" ht="63.75" thickBot="1">
      <c r="A12" s="32" t="s">
        <v>234</v>
      </c>
      <c r="B12" s="32" t="s">
        <v>235</v>
      </c>
      <c r="C12" s="72"/>
    </row>
    <row r="13" spans="1:3" ht="24" customHeight="1">
      <c r="A13" s="349" t="s">
        <v>184</v>
      </c>
      <c r="B13" s="350"/>
      <c r="C13" s="351"/>
    </row>
    <row r="14" spans="1:3" ht="31.5" customHeight="1" thickBot="1">
      <c r="A14" s="357" t="s">
        <v>185</v>
      </c>
      <c r="B14" s="358"/>
      <c r="C14" s="359"/>
    </row>
    <row r="15" spans="1:3" ht="16.5" hidden="1" thickBot="1">
      <c r="A15" s="347"/>
      <c r="B15" s="360"/>
      <c r="C15" s="348"/>
    </row>
    <row r="16" spans="1:3" ht="48" thickBot="1">
      <c r="A16" s="282">
        <v>802</v>
      </c>
      <c r="B16" s="238" t="s">
        <v>624</v>
      </c>
      <c r="C16" s="239" t="s">
        <v>88</v>
      </c>
    </row>
  </sheetData>
  <sheetProtection/>
  <mergeCells count="9">
    <mergeCell ref="A13:C13"/>
    <mergeCell ref="A14:C14"/>
    <mergeCell ref="A15:C15"/>
    <mergeCell ref="A6:C6"/>
    <mergeCell ref="A1:C1"/>
    <mergeCell ref="A2:C2"/>
    <mergeCell ref="A3:C3"/>
    <mergeCell ref="A4:C4"/>
    <mergeCell ref="A8:B11"/>
  </mergeCells>
  <printOptions/>
  <pageMargins left="0.7" right="0.7" top="0.75" bottom="0.75" header="0.3" footer="0.3"/>
  <pageSetup horizontalDpi="360" verticalDpi="36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="80" zoomScaleSheetLayoutView="80" zoomScalePageLayoutView="0" workbookViewId="0" topLeftCell="A13">
      <selection activeCell="C11" sqref="C11"/>
    </sheetView>
  </sheetViews>
  <sheetFormatPr defaultColWidth="9.00390625" defaultRowHeight="14.25"/>
  <cols>
    <col min="1" max="1" width="13.00390625" style="0" customWidth="1"/>
    <col min="2" max="2" width="26.25390625" style="74" customWidth="1"/>
    <col min="3" max="3" width="73.00390625" style="0" customWidth="1"/>
  </cols>
  <sheetData>
    <row r="1" spans="1:3" ht="15">
      <c r="A1" s="375" t="s">
        <v>253</v>
      </c>
      <c r="B1" s="375"/>
      <c r="C1" s="375" t="s">
        <v>176</v>
      </c>
    </row>
    <row r="2" spans="1:3" ht="15">
      <c r="A2" s="375" t="s">
        <v>129</v>
      </c>
      <c r="B2" s="375"/>
      <c r="C2" s="375" t="s">
        <v>129</v>
      </c>
    </row>
    <row r="3" spans="1:3" ht="15">
      <c r="A3" s="375" t="s">
        <v>130</v>
      </c>
      <c r="B3" s="375"/>
      <c r="C3" s="375" t="s">
        <v>130</v>
      </c>
    </row>
    <row r="4" spans="1:3" ht="15">
      <c r="A4" s="375" t="str">
        <f>Прил_1!A4</f>
        <v>от 17.03.2021 № 170</v>
      </c>
      <c r="B4" s="375"/>
      <c r="C4" s="375" t="s">
        <v>134</v>
      </c>
    </row>
    <row r="6" spans="1:3" ht="37.5" customHeight="1">
      <c r="A6" s="361" t="s">
        <v>237</v>
      </c>
      <c r="B6" s="362"/>
      <c r="C6" s="362"/>
    </row>
    <row r="7" spans="1:3" ht="16.5" thickBot="1">
      <c r="A7" s="53"/>
      <c r="B7" s="48"/>
      <c r="C7" s="19"/>
    </row>
    <row r="8" spans="1:3" ht="15.75">
      <c r="A8" s="364" t="s">
        <v>232</v>
      </c>
      <c r="B8" s="365"/>
      <c r="C8" s="69"/>
    </row>
    <row r="9" spans="1:3" ht="15.75">
      <c r="A9" s="366"/>
      <c r="B9" s="367"/>
      <c r="C9" s="70"/>
    </row>
    <row r="10" spans="1:3" ht="15.75">
      <c r="A10" s="366"/>
      <c r="B10" s="367"/>
      <c r="C10" s="70" t="s">
        <v>238</v>
      </c>
    </row>
    <row r="11" spans="1:3" ht="16.5" thickBot="1">
      <c r="A11" s="368"/>
      <c r="B11" s="369"/>
      <c r="C11" s="70"/>
    </row>
    <row r="12" spans="1:3" ht="48" thickBot="1">
      <c r="A12" s="32" t="s">
        <v>234</v>
      </c>
      <c r="B12" s="65" t="s">
        <v>235</v>
      </c>
      <c r="C12" s="72"/>
    </row>
    <row r="13" spans="1:3" ht="47.25" customHeight="1" thickBot="1">
      <c r="A13" s="370" t="s">
        <v>239</v>
      </c>
      <c r="B13" s="371"/>
      <c r="C13" s="372"/>
    </row>
    <row r="14" spans="1:3" ht="16.5" thickBot="1">
      <c r="A14" s="32">
        <v>182</v>
      </c>
      <c r="B14" s="65" t="s">
        <v>18</v>
      </c>
      <c r="C14" s="72" t="s">
        <v>240</v>
      </c>
    </row>
    <row r="15" spans="1:3" ht="69.75" customHeight="1" thickBot="1">
      <c r="A15" s="32">
        <v>182</v>
      </c>
      <c r="B15" s="65" t="s">
        <v>20</v>
      </c>
      <c r="C15" s="73" t="s">
        <v>241</v>
      </c>
    </row>
    <row r="16" spans="1:3" ht="95.25" thickBot="1">
      <c r="A16" s="32">
        <v>182</v>
      </c>
      <c r="B16" s="220" t="s">
        <v>650</v>
      </c>
      <c r="C16" s="73" t="s">
        <v>242</v>
      </c>
    </row>
    <row r="17" spans="1:3" ht="32.25" thickBot="1">
      <c r="A17" s="32">
        <v>182</v>
      </c>
      <c r="B17" s="65" t="s">
        <v>243</v>
      </c>
      <c r="C17" s="73" t="s">
        <v>244</v>
      </c>
    </row>
    <row r="18" spans="1:3" ht="82.5" thickBot="1">
      <c r="A18" s="32">
        <v>182</v>
      </c>
      <c r="B18" s="65" t="s">
        <v>245</v>
      </c>
      <c r="C18" s="73" t="s">
        <v>246</v>
      </c>
    </row>
    <row r="19" spans="1:3" ht="16.5" thickBot="1">
      <c r="A19" s="32">
        <v>182</v>
      </c>
      <c r="B19" s="65" t="s">
        <v>26</v>
      </c>
      <c r="C19" s="72" t="s">
        <v>247</v>
      </c>
    </row>
    <row r="20" spans="1:3" ht="16.5" thickBot="1">
      <c r="A20" s="219">
        <v>182</v>
      </c>
      <c r="B20" s="220" t="s">
        <v>28</v>
      </c>
      <c r="C20" s="72" t="s">
        <v>247</v>
      </c>
    </row>
    <row r="21" spans="1:3" ht="32.25" thickBot="1">
      <c r="A21" s="32">
        <v>182</v>
      </c>
      <c r="B21" s="65" t="s">
        <v>39</v>
      </c>
      <c r="C21" s="72" t="s">
        <v>248</v>
      </c>
    </row>
    <row r="22" spans="1:3" ht="32.25" thickBot="1">
      <c r="A22" s="32">
        <v>182</v>
      </c>
      <c r="B22" s="65" t="s">
        <v>47</v>
      </c>
      <c r="C22" s="73" t="s">
        <v>48</v>
      </c>
    </row>
    <row r="23" spans="1:3" ht="32.25" thickBot="1">
      <c r="A23" s="32">
        <v>182</v>
      </c>
      <c r="B23" s="65" t="s">
        <v>52</v>
      </c>
      <c r="C23" s="73" t="s">
        <v>53</v>
      </c>
    </row>
    <row r="24" spans="1:3" ht="39" customHeight="1" thickBot="1">
      <c r="A24" s="370" t="s">
        <v>249</v>
      </c>
      <c r="B24" s="373"/>
      <c r="C24" s="374"/>
    </row>
    <row r="25" spans="1:3" ht="16.5" thickBot="1">
      <c r="A25" s="32">
        <v>951</v>
      </c>
      <c r="B25" s="65" t="s">
        <v>207</v>
      </c>
      <c r="C25" s="72" t="s">
        <v>250</v>
      </c>
    </row>
    <row r="26" spans="1:3" ht="42" customHeight="1" thickBot="1">
      <c r="A26" s="370" t="s">
        <v>251</v>
      </c>
      <c r="B26" s="371"/>
      <c r="C26" s="372"/>
    </row>
    <row r="27" spans="1:3" ht="16.5" thickBot="1">
      <c r="A27" s="32">
        <v>320</v>
      </c>
      <c r="B27" s="65" t="s">
        <v>207</v>
      </c>
      <c r="C27" s="72" t="s">
        <v>174</v>
      </c>
    </row>
    <row r="28" spans="1:3" ht="47.25" customHeight="1" thickBot="1">
      <c r="A28" s="370" t="s">
        <v>252</v>
      </c>
      <c r="B28" s="371"/>
      <c r="C28" s="372"/>
    </row>
    <row r="29" spans="1:3" ht="16.5" thickBot="1">
      <c r="A29" s="32">
        <v>321</v>
      </c>
      <c r="B29" s="65" t="s">
        <v>207</v>
      </c>
      <c r="C29" s="72" t="s">
        <v>174</v>
      </c>
    </row>
  </sheetData>
  <sheetProtection/>
  <mergeCells count="10">
    <mergeCell ref="A26:C26"/>
    <mergeCell ref="A28:C28"/>
    <mergeCell ref="A6:C6"/>
    <mergeCell ref="A24:C24"/>
    <mergeCell ref="A1:C1"/>
    <mergeCell ref="A2:C2"/>
    <mergeCell ref="A3:C3"/>
    <mergeCell ref="A4:C4"/>
    <mergeCell ref="A8:B11"/>
    <mergeCell ref="A13:C13"/>
  </mergeCells>
  <printOptions/>
  <pageMargins left="0.7" right="0.7" top="0.75" bottom="0.75" header="0.3" footer="0.3"/>
  <pageSetup horizontalDpi="360" verticalDpi="36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110" zoomScaleSheetLayoutView="110" zoomScalePageLayoutView="0" workbookViewId="0" topLeftCell="A1">
      <selection activeCell="A1" sqref="A1:C4"/>
    </sheetView>
  </sheetViews>
  <sheetFormatPr defaultColWidth="9.00390625" defaultRowHeight="14.25"/>
  <cols>
    <col min="2" max="2" width="28.50390625" style="0" customWidth="1"/>
    <col min="3" max="3" width="53.75390625" style="0" customWidth="1"/>
  </cols>
  <sheetData>
    <row r="1" spans="1:3" ht="15.75">
      <c r="A1" s="381" t="s">
        <v>651</v>
      </c>
      <c r="B1" s="381"/>
      <c r="C1" s="381" t="s">
        <v>176</v>
      </c>
    </row>
    <row r="2" spans="1:3" ht="15.75">
      <c r="A2" s="381" t="s">
        <v>129</v>
      </c>
      <c r="B2" s="381"/>
      <c r="C2" s="381" t="s">
        <v>129</v>
      </c>
    </row>
    <row r="3" spans="1:3" ht="15.75">
      <c r="A3" s="381" t="s">
        <v>130</v>
      </c>
      <c r="B3" s="381"/>
      <c r="C3" s="381" t="s">
        <v>130</v>
      </c>
    </row>
    <row r="4" spans="1:3" ht="15.75">
      <c r="A4" s="381" t="str">
        <f>Прил_1!A4</f>
        <v>от 17.03.2021 № 170</v>
      </c>
      <c r="B4" s="381"/>
      <c r="C4" s="381" t="s">
        <v>134</v>
      </c>
    </row>
    <row r="6" spans="1:3" ht="14.25">
      <c r="A6" s="361" t="s">
        <v>254</v>
      </c>
      <c r="B6" s="362"/>
      <c r="C6" s="362"/>
    </row>
    <row r="7" spans="1:3" ht="14.25">
      <c r="A7" s="361" t="s">
        <v>255</v>
      </c>
      <c r="B7" s="362"/>
      <c r="C7" s="362"/>
    </row>
    <row r="8" spans="1:3" ht="16.5" thickBot="1">
      <c r="A8" s="53"/>
      <c r="B8" s="19"/>
      <c r="C8" s="19"/>
    </row>
    <row r="9" spans="1:3" ht="48.75" customHeight="1">
      <c r="A9" s="349" t="s">
        <v>232</v>
      </c>
      <c r="B9" s="351"/>
      <c r="C9" s="378" t="s">
        <v>256</v>
      </c>
    </row>
    <row r="10" spans="1:3" ht="14.25">
      <c r="A10" s="376"/>
      <c r="B10" s="377"/>
      <c r="C10" s="379"/>
    </row>
    <row r="11" spans="1:3" ht="15" thickBot="1">
      <c r="A11" s="352"/>
      <c r="B11" s="354"/>
      <c r="C11" s="379"/>
    </row>
    <row r="12" spans="1:3" ht="63.75" thickBot="1">
      <c r="A12" s="54" t="s">
        <v>257</v>
      </c>
      <c r="B12" s="54" t="s">
        <v>258</v>
      </c>
      <c r="C12" s="380"/>
    </row>
    <row r="13" spans="1:3" ht="16.5" thickBot="1">
      <c r="A13" s="54">
        <v>1</v>
      </c>
      <c r="B13" s="54">
        <v>2</v>
      </c>
      <c r="C13" s="75">
        <v>3</v>
      </c>
    </row>
    <row r="14" spans="1:3" ht="16.5" thickBot="1">
      <c r="A14" s="54">
        <v>951</v>
      </c>
      <c r="B14" s="65"/>
      <c r="C14" s="33" t="s">
        <v>184</v>
      </c>
    </row>
    <row r="15" spans="1:3" ht="57.75" customHeight="1" thickBot="1">
      <c r="A15" s="76">
        <v>951</v>
      </c>
      <c r="B15" s="76" t="s">
        <v>151</v>
      </c>
      <c r="C15" s="76" t="s">
        <v>259</v>
      </c>
    </row>
    <row r="16" spans="1:3" ht="70.5" customHeight="1" thickBot="1">
      <c r="A16" s="77">
        <v>951</v>
      </c>
      <c r="B16" s="77" t="s">
        <v>159</v>
      </c>
      <c r="C16" s="77" t="s">
        <v>260</v>
      </c>
    </row>
  </sheetData>
  <sheetProtection/>
  <mergeCells count="8">
    <mergeCell ref="A9:B11"/>
    <mergeCell ref="C9:C12"/>
    <mergeCell ref="A6:C6"/>
    <mergeCell ref="A7:C7"/>
    <mergeCell ref="A1:C1"/>
    <mergeCell ref="A2:C2"/>
    <mergeCell ref="A3:C3"/>
    <mergeCell ref="A4:C4"/>
  </mergeCells>
  <printOptions/>
  <pageMargins left="0.7" right="0.7" top="0.75" bottom="0.75" header="0.3" footer="0.3"/>
  <pageSetup horizontalDpi="360" verticalDpi="36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0"/>
  <sheetViews>
    <sheetView view="pageBreakPreview" zoomScale="90" zoomScaleNormal="80" zoomScaleSheetLayoutView="90" zoomScalePageLayoutView="0" workbookViewId="0" topLeftCell="A19">
      <selection activeCell="A27" sqref="A27"/>
    </sheetView>
  </sheetViews>
  <sheetFormatPr defaultColWidth="9.00390625" defaultRowHeight="14.25"/>
  <cols>
    <col min="1" max="1" width="98.00390625" style="78" customWidth="1"/>
    <col min="2" max="2" width="8.75390625" style="126" customWidth="1"/>
    <col min="3" max="3" width="9.00390625" style="126" customWidth="1"/>
    <col min="4" max="4" width="19.125" style="82" customWidth="1"/>
    <col min="5" max="5" width="9.00390625" style="82" customWidth="1"/>
    <col min="6" max="6" width="10.625" style="83" customWidth="1"/>
    <col min="7" max="7" width="10.75390625" style="83" customWidth="1"/>
    <col min="8" max="8" width="11.625" style="83" customWidth="1"/>
    <col min="9" max="9" width="10.625" style="78" hidden="1" customWidth="1"/>
    <col min="10" max="10" width="10.75390625" style="78" hidden="1" customWidth="1"/>
    <col min="11" max="11" width="11.625" style="78" hidden="1" customWidth="1"/>
    <col min="12" max="16384" width="9.00390625" style="78" customWidth="1"/>
  </cols>
  <sheetData>
    <row r="1" spans="1:8" ht="14.25">
      <c r="A1" s="382" t="s">
        <v>261</v>
      </c>
      <c r="B1" s="383"/>
      <c r="C1" s="383"/>
      <c r="D1" s="383"/>
      <c r="E1" s="383"/>
      <c r="F1" s="383"/>
      <c r="G1" s="383"/>
      <c r="H1" s="383"/>
    </row>
    <row r="2" spans="1:8" ht="15">
      <c r="A2" s="388" t="s">
        <v>161</v>
      </c>
      <c r="B2" s="389"/>
      <c r="C2" s="389"/>
      <c r="D2" s="389"/>
      <c r="E2" s="389"/>
      <c r="F2" s="389"/>
      <c r="G2" s="389"/>
      <c r="H2" s="389"/>
    </row>
    <row r="3" spans="1:8" ht="15">
      <c r="A3" s="388" t="s">
        <v>162</v>
      </c>
      <c r="B3" s="389"/>
      <c r="C3" s="389"/>
      <c r="D3" s="389"/>
      <c r="E3" s="389"/>
      <c r="F3" s="389"/>
      <c r="G3" s="389"/>
      <c r="H3" s="389"/>
    </row>
    <row r="4" spans="1:8" ht="15">
      <c r="A4" s="363" t="str">
        <f>Прил_1!A4</f>
        <v>от 17.03.2021 № 170</v>
      </c>
      <c r="B4" s="389"/>
      <c r="C4" s="389"/>
      <c r="D4" s="389"/>
      <c r="E4" s="389"/>
      <c r="F4" s="389"/>
      <c r="G4" s="389"/>
      <c r="H4" s="389"/>
    </row>
    <row r="5" spans="1:8" ht="14.25">
      <c r="A5" s="79"/>
      <c r="B5" s="78"/>
      <c r="C5" s="78"/>
      <c r="D5" s="78"/>
      <c r="E5" s="78"/>
      <c r="F5" s="78"/>
      <c r="G5" s="78"/>
      <c r="H5" s="78"/>
    </row>
    <row r="6" spans="1:3" ht="15.75">
      <c r="A6" s="80"/>
      <c r="B6" s="81"/>
      <c r="C6" s="81"/>
    </row>
    <row r="7" spans="1:8" ht="75" customHeight="1">
      <c r="A7" s="384" t="s">
        <v>262</v>
      </c>
      <c r="B7" s="385"/>
      <c r="C7" s="385"/>
      <c r="D7" s="385"/>
      <c r="E7" s="385"/>
      <c r="F7" s="385"/>
      <c r="G7" s="385"/>
      <c r="H7" s="385"/>
    </row>
    <row r="8" spans="1:8" ht="15" thickBot="1">
      <c r="A8" s="386" t="s">
        <v>263</v>
      </c>
      <c r="B8" s="387"/>
      <c r="C8" s="387"/>
      <c r="D8" s="387"/>
      <c r="E8" s="387"/>
      <c r="F8" s="387"/>
      <c r="G8" s="387"/>
      <c r="H8" s="387"/>
    </row>
    <row r="9" spans="1:11" ht="16.5" thickBot="1">
      <c r="A9" s="84" t="s">
        <v>140</v>
      </c>
      <c r="B9" s="85" t="s">
        <v>264</v>
      </c>
      <c r="C9" s="85" t="s">
        <v>265</v>
      </c>
      <c r="D9" s="86" t="s">
        <v>266</v>
      </c>
      <c r="E9" s="86" t="s">
        <v>267</v>
      </c>
      <c r="F9" s="87" t="s">
        <v>268</v>
      </c>
      <c r="G9" s="87" t="s">
        <v>269</v>
      </c>
      <c r="H9" s="87" t="s">
        <v>270</v>
      </c>
      <c r="I9" s="86" t="s">
        <v>268</v>
      </c>
      <c r="J9" s="88" t="s">
        <v>269</v>
      </c>
      <c r="K9" s="86" t="s">
        <v>270</v>
      </c>
    </row>
    <row r="10" spans="1:11" s="93" customFormat="1" ht="16.5" thickBot="1">
      <c r="A10" s="89" t="s">
        <v>271</v>
      </c>
      <c r="B10" s="90" t="s">
        <v>272</v>
      </c>
      <c r="C10" s="90"/>
      <c r="D10" s="91"/>
      <c r="E10" s="91"/>
      <c r="F10" s="92">
        <f>F11+F14+F21+F23</f>
        <v>7514.98</v>
      </c>
      <c r="G10" s="92">
        <f>G11+G14+G21+G23</f>
        <v>6933.28</v>
      </c>
      <c r="H10" s="92">
        <f>H11+H14+H21+H23</f>
        <v>6966.79</v>
      </c>
      <c r="I10" s="91" t="s">
        <v>273</v>
      </c>
      <c r="J10" s="91" t="s">
        <v>274</v>
      </c>
      <c r="K10" s="91" t="s">
        <v>275</v>
      </c>
    </row>
    <row r="11" spans="1:11" s="93" customFormat="1" ht="32.25" thickBot="1">
      <c r="A11" s="94" t="s">
        <v>276</v>
      </c>
      <c r="B11" s="90" t="s">
        <v>272</v>
      </c>
      <c r="C11" s="90" t="s">
        <v>277</v>
      </c>
      <c r="D11" s="91"/>
      <c r="E11" s="91"/>
      <c r="F11" s="95">
        <f>SUM(F12:F13)</f>
        <v>112.3</v>
      </c>
      <c r="G11" s="95">
        <f>SUM(G12:G13)</f>
        <v>112.3</v>
      </c>
      <c r="H11" s="95">
        <f>SUM(H12:H13)</f>
        <v>112.3</v>
      </c>
      <c r="I11" s="91" t="s">
        <v>278</v>
      </c>
      <c r="J11" s="91" t="s">
        <v>278</v>
      </c>
      <c r="K11" s="91" t="s">
        <v>278</v>
      </c>
    </row>
    <row r="12" spans="1:11" ht="48" thickBot="1">
      <c r="A12" s="96" t="s">
        <v>279</v>
      </c>
      <c r="B12" s="97" t="s">
        <v>272</v>
      </c>
      <c r="C12" s="97" t="s">
        <v>277</v>
      </c>
      <c r="D12" s="98" t="s">
        <v>280</v>
      </c>
      <c r="E12" s="98">
        <v>120</v>
      </c>
      <c r="F12" s="99">
        <v>104.8</v>
      </c>
      <c r="G12" s="99">
        <v>104.8</v>
      </c>
      <c r="H12" s="99">
        <v>104.8</v>
      </c>
      <c r="I12" s="98" t="s">
        <v>281</v>
      </c>
      <c r="J12" s="98" t="s">
        <v>281</v>
      </c>
      <c r="K12" s="98" t="s">
        <v>281</v>
      </c>
    </row>
    <row r="13" spans="1:11" ht="48" thickBot="1">
      <c r="A13" s="96" t="s">
        <v>282</v>
      </c>
      <c r="B13" s="97" t="s">
        <v>272</v>
      </c>
      <c r="C13" s="97" t="s">
        <v>277</v>
      </c>
      <c r="D13" s="98" t="s">
        <v>283</v>
      </c>
      <c r="E13" s="98">
        <v>240</v>
      </c>
      <c r="F13" s="99">
        <v>7.5</v>
      </c>
      <c r="G13" s="99">
        <v>7.5</v>
      </c>
      <c r="H13" s="99">
        <v>7.5</v>
      </c>
      <c r="I13" s="98" t="s">
        <v>284</v>
      </c>
      <c r="J13" s="98" t="s">
        <v>284</v>
      </c>
      <c r="K13" s="98" t="s">
        <v>284</v>
      </c>
    </row>
    <row r="14" spans="1:11" s="93" customFormat="1" ht="32.25" thickBot="1">
      <c r="A14" s="94" t="s">
        <v>285</v>
      </c>
      <c r="B14" s="90" t="s">
        <v>272</v>
      </c>
      <c r="C14" s="90" t="s">
        <v>286</v>
      </c>
      <c r="D14" s="91"/>
      <c r="E14" s="91"/>
      <c r="F14" s="95">
        <f>SUM(F15:F20)</f>
        <v>6367.28</v>
      </c>
      <c r="G14" s="95">
        <f>SUM(G15:G20)</f>
        <v>6367.28</v>
      </c>
      <c r="H14" s="95">
        <f>SUM(H15:H20)</f>
        <v>6367.28</v>
      </c>
      <c r="I14" s="91" t="s">
        <v>287</v>
      </c>
      <c r="J14" s="91" t="s">
        <v>288</v>
      </c>
      <c r="K14" s="91" t="s">
        <v>289</v>
      </c>
    </row>
    <row r="15" spans="1:11" ht="63">
      <c r="A15" s="100" t="s">
        <v>290</v>
      </c>
      <c r="B15" s="101" t="s">
        <v>272</v>
      </c>
      <c r="C15" s="102" t="s">
        <v>286</v>
      </c>
      <c r="D15" s="103" t="s">
        <v>291</v>
      </c>
      <c r="E15" s="103">
        <v>240</v>
      </c>
      <c r="F15" s="234">
        <v>40.8</v>
      </c>
      <c r="G15" s="234">
        <v>40.8</v>
      </c>
      <c r="H15" s="234">
        <v>40.8</v>
      </c>
      <c r="I15" s="105" t="s">
        <v>292</v>
      </c>
      <c r="J15" s="105" t="s">
        <v>292</v>
      </c>
      <c r="K15" s="105" t="s">
        <v>292</v>
      </c>
    </row>
    <row r="16" spans="1:11" ht="79.5" thickBot="1">
      <c r="A16" s="106" t="s">
        <v>293</v>
      </c>
      <c r="B16" s="97" t="s">
        <v>272</v>
      </c>
      <c r="C16" s="97" t="s">
        <v>286</v>
      </c>
      <c r="D16" s="98" t="s">
        <v>294</v>
      </c>
      <c r="E16" s="98">
        <v>120</v>
      </c>
      <c r="F16" s="233">
        <v>5461.28</v>
      </c>
      <c r="G16" s="233">
        <v>5461.28</v>
      </c>
      <c r="H16" s="233">
        <v>5461.28</v>
      </c>
      <c r="I16" s="98" t="s">
        <v>295</v>
      </c>
      <c r="J16" s="98" t="s">
        <v>296</v>
      </c>
      <c r="K16" s="98" t="s">
        <v>296</v>
      </c>
    </row>
    <row r="17" spans="1:11" ht="83.25" customHeight="1" thickBot="1">
      <c r="A17" s="106" t="s">
        <v>297</v>
      </c>
      <c r="B17" s="97" t="s">
        <v>272</v>
      </c>
      <c r="C17" s="97" t="s">
        <v>286</v>
      </c>
      <c r="D17" s="98" t="s">
        <v>298</v>
      </c>
      <c r="E17" s="98">
        <v>240</v>
      </c>
      <c r="F17" s="233">
        <v>800</v>
      </c>
      <c r="G17" s="233">
        <v>800</v>
      </c>
      <c r="H17" s="233">
        <v>800</v>
      </c>
      <c r="I17" s="98" t="s">
        <v>299</v>
      </c>
      <c r="J17" s="98" t="s">
        <v>300</v>
      </c>
      <c r="K17" s="98" t="s">
        <v>301</v>
      </c>
    </row>
    <row r="18" spans="1:11" ht="67.5" customHeight="1" thickBot="1">
      <c r="A18" s="107" t="s">
        <v>302</v>
      </c>
      <c r="B18" s="97" t="s">
        <v>272</v>
      </c>
      <c r="C18" s="97" t="s">
        <v>286</v>
      </c>
      <c r="D18" s="98" t="s">
        <v>298</v>
      </c>
      <c r="E18" s="98">
        <v>850</v>
      </c>
      <c r="F18" s="233">
        <v>25</v>
      </c>
      <c r="G18" s="233">
        <v>25</v>
      </c>
      <c r="H18" s="284">
        <v>25</v>
      </c>
      <c r="I18" s="98" t="s">
        <v>303</v>
      </c>
      <c r="J18" s="98" t="s">
        <v>304</v>
      </c>
      <c r="K18" s="98" t="s">
        <v>304</v>
      </c>
    </row>
    <row r="19" spans="1:11" ht="85.5" customHeight="1" thickBot="1">
      <c r="A19" s="107" t="s">
        <v>305</v>
      </c>
      <c r="B19" s="97" t="s">
        <v>272</v>
      </c>
      <c r="C19" s="97" t="s">
        <v>286</v>
      </c>
      <c r="D19" s="98" t="s">
        <v>306</v>
      </c>
      <c r="E19" s="98">
        <v>240</v>
      </c>
      <c r="F19" s="233">
        <v>40</v>
      </c>
      <c r="G19" s="233">
        <v>40</v>
      </c>
      <c r="H19" s="284">
        <v>40</v>
      </c>
      <c r="I19" s="98"/>
      <c r="J19" s="98"/>
      <c r="K19" s="98"/>
    </row>
    <row r="20" spans="1:11" ht="84.75" customHeight="1" thickBot="1">
      <c r="A20" s="106" t="s">
        <v>307</v>
      </c>
      <c r="B20" s="97" t="s">
        <v>272</v>
      </c>
      <c r="C20" s="97" t="s">
        <v>286</v>
      </c>
      <c r="D20" s="98" t="s">
        <v>308</v>
      </c>
      <c r="E20" s="98">
        <v>240</v>
      </c>
      <c r="F20" s="233">
        <v>0.2</v>
      </c>
      <c r="G20" s="233">
        <v>0.2</v>
      </c>
      <c r="H20" s="233">
        <v>0.2</v>
      </c>
      <c r="I20" s="98" t="s">
        <v>107</v>
      </c>
      <c r="J20" s="98" t="s">
        <v>107</v>
      </c>
      <c r="K20" s="98" t="s">
        <v>107</v>
      </c>
    </row>
    <row r="21" spans="1:11" s="93" customFormat="1" ht="16.5" thickBot="1">
      <c r="A21" s="94" t="s">
        <v>309</v>
      </c>
      <c r="B21" s="90" t="s">
        <v>272</v>
      </c>
      <c r="C21" s="90" t="s">
        <v>310</v>
      </c>
      <c r="D21" s="91"/>
      <c r="E21" s="91"/>
      <c r="F21" s="95">
        <f>F22</f>
        <v>581.7</v>
      </c>
      <c r="G21" s="95">
        <f>G22</f>
        <v>0</v>
      </c>
      <c r="H21" s="95">
        <f>H22</f>
        <v>0</v>
      </c>
      <c r="I21" s="91">
        <v>0</v>
      </c>
      <c r="J21" s="91" t="s">
        <v>311</v>
      </c>
      <c r="K21" s="91">
        <v>0</v>
      </c>
    </row>
    <row r="22" spans="1:11" ht="32.25" thickBot="1">
      <c r="A22" s="106" t="s">
        <v>312</v>
      </c>
      <c r="B22" s="97" t="s">
        <v>272</v>
      </c>
      <c r="C22" s="97" t="s">
        <v>310</v>
      </c>
      <c r="D22" s="98" t="s">
        <v>313</v>
      </c>
      <c r="E22" s="98">
        <v>880</v>
      </c>
      <c r="F22" s="233">
        <v>581.7</v>
      </c>
      <c r="G22" s="233">
        <v>0</v>
      </c>
      <c r="H22" s="99">
        <v>0</v>
      </c>
      <c r="I22" s="98">
        <v>0</v>
      </c>
      <c r="J22" s="98" t="s">
        <v>311</v>
      </c>
      <c r="K22" s="98">
        <v>0</v>
      </c>
    </row>
    <row r="23" spans="1:11" s="93" customFormat="1" ht="16.5" thickBot="1">
      <c r="A23" s="89" t="s">
        <v>314</v>
      </c>
      <c r="B23" s="90" t="s">
        <v>272</v>
      </c>
      <c r="C23" s="90">
        <v>13</v>
      </c>
      <c r="D23" s="91"/>
      <c r="E23" s="91"/>
      <c r="F23" s="236">
        <f>SUM(F24:F35)</f>
        <v>453.69999999999993</v>
      </c>
      <c r="G23" s="236">
        <f>SUM(G24:G35)</f>
        <v>453.69999999999993</v>
      </c>
      <c r="H23" s="95">
        <f>SUM(H24:H35)</f>
        <v>487.21</v>
      </c>
      <c r="I23" s="91" t="s">
        <v>315</v>
      </c>
      <c r="J23" s="91" t="s">
        <v>316</v>
      </c>
      <c r="K23" s="91" t="s">
        <v>317</v>
      </c>
    </row>
    <row r="24" spans="1:11" ht="79.5" thickBot="1">
      <c r="A24" s="96" t="s">
        <v>318</v>
      </c>
      <c r="B24" s="97" t="s">
        <v>272</v>
      </c>
      <c r="C24" s="97">
        <v>13</v>
      </c>
      <c r="D24" s="98" t="s">
        <v>319</v>
      </c>
      <c r="E24" s="98">
        <v>240</v>
      </c>
      <c r="F24" s="233">
        <v>0</v>
      </c>
      <c r="G24" s="233">
        <v>0</v>
      </c>
      <c r="H24" s="99">
        <v>0</v>
      </c>
      <c r="I24" s="98">
        <v>0</v>
      </c>
      <c r="J24" s="98">
        <v>0</v>
      </c>
      <c r="K24" s="98">
        <v>0</v>
      </c>
    </row>
    <row r="25" spans="1:11" ht="79.5" thickBot="1">
      <c r="A25" s="96" t="s">
        <v>320</v>
      </c>
      <c r="B25" s="97" t="s">
        <v>272</v>
      </c>
      <c r="C25" s="97">
        <v>13</v>
      </c>
      <c r="D25" s="98" t="s">
        <v>619</v>
      </c>
      <c r="E25" s="98">
        <v>240</v>
      </c>
      <c r="F25" s="233">
        <v>3</v>
      </c>
      <c r="G25" s="233">
        <v>3</v>
      </c>
      <c r="H25" s="233">
        <v>3</v>
      </c>
      <c r="I25" s="98" t="s">
        <v>321</v>
      </c>
      <c r="J25" s="98" t="s">
        <v>321</v>
      </c>
      <c r="K25" s="98" t="s">
        <v>321</v>
      </c>
    </row>
    <row r="26" spans="1:11" ht="79.5" thickBot="1">
      <c r="A26" s="108" t="s">
        <v>322</v>
      </c>
      <c r="B26" s="97" t="s">
        <v>272</v>
      </c>
      <c r="C26" s="97">
        <v>13</v>
      </c>
      <c r="D26" s="98" t="s">
        <v>323</v>
      </c>
      <c r="E26" s="98">
        <v>240</v>
      </c>
      <c r="F26" s="233">
        <v>1</v>
      </c>
      <c r="G26" s="233">
        <v>1</v>
      </c>
      <c r="H26" s="233">
        <v>1</v>
      </c>
      <c r="I26" s="109" t="s">
        <v>324</v>
      </c>
      <c r="J26" s="109" t="s">
        <v>324</v>
      </c>
      <c r="K26" s="109" t="s">
        <v>324</v>
      </c>
    </row>
    <row r="27" spans="1:11" ht="32.25" thickBot="1">
      <c r="A27" s="422" t="s">
        <v>661</v>
      </c>
      <c r="B27" s="123" t="s">
        <v>272</v>
      </c>
      <c r="C27" s="123" t="s">
        <v>463</v>
      </c>
      <c r="D27" s="121" t="s">
        <v>664</v>
      </c>
      <c r="E27" s="121">
        <v>240</v>
      </c>
      <c r="F27" s="235">
        <v>2</v>
      </c>
      <c r="G27" s="235">
        <v>2</v>
      </c>
      <c r="H27" s="235">
        <v>2</v>
      </c>
      <c r="I27" s="423"/>
      <c r="J27" s="423"/>
      <c r="K27" s="423"/>
    </row>
    <row r="28" spans="1:11" ht="102" customHeight="1">
      <c r="A28" s="110" t="s">
        <v>325</v>
      </c>
      <c r="B28" s="101" t="s">
        <v>272</v>
      </c>
      <c r="C28" s="102">
        <v>13</v>
      </c>
      <c r="D28" s="103" t="s">
        <v>326</v>
      </c>
      <c r="E28" s="103">
        <v>240</v>
      </c>
      <c r="F28" s="234">
        <v>3</v>
      </c>
      <c r="G28" s="234">
        <v>3</v>
      </c>
      <c r="H28" s="234">
        <v>3</v>
      </c>
      <c r="I28" s="111" t="s">
        <v>327</v>
      </c>
      <c r="J28" s="111" t="s">
        <v>327</v>
      </c>
      <c r="K28" s="111" t="s">
        <v>327</v>
      </c>
    </row>
    <row r="29" spans="1:11" ht="63.75" thickBot="1">
      <c r="A29" s="96" t="s">
        <v>328</v>
      </c>
      <c r="B29" s="97" t="s">
        <v>272</v>
      </c>
      <c r="C29" s="97">
        <v>13</v>
      </c>
      <c r="D29" s="98" t="s">
        <v>329</v>
      </c>
      <c r="E29" s="98">
        <v>240</v>
      </c>
      <c r="F29" s="237">
        <v>166.2</v>
      </c>
      <c r="G29" s="237">
        <v>66.2</v>
      </c>
      <c r="H29" s="237">
        <v>30</v>
      </c>
      <c r="I29" s="112"/>
      <c r="J29" s="112"/>
      <c r="K29" s="112"/>
    </row>
    <row r="30" spans="1:11" ht="48" thickBot="1">
      <c r="A30" s="96" t="s">
        <v>330</v>
      </c>
      <c r="B30" s="97" t="s">
        <v>272</v>
      </c>
      <c r="C30" s="97">
        <v>13</v>
      </c>
      <c r="D30" s="98" t="s">
        <v>331</v>
      </c>
      <c r="E30" s="98">
        <v>240</v>
      </c>
      <c r="F30" s="233">
        <v>5</v>
      </c>
      <c r="G30" s="233">
        <v>5</v>
      </c>
      <c r="H30" s="233">
        <v>5</v>
      </c>
      <c r="I30" s="98" t="s">
        <v>327</v>
      </c>
      <c r="J30" s="98" t="s">
        <v>327</v>
      </c>
      <c r="K30" s="98" t="s">
        <v>327</v>
      </c>
    </row>
    <row r="31" spans="1:11" ht="63.75" thickBot="1">
      <c r="A31" s="96" t="s">
        <v>332</v>
      </c>
      <c r="B31" s="97" t="s">
        <v>272</v>
      </c>
      <c r="C31" s="97">
        <v>13</v>
      </c>
      <c r="D31" s="98" t="s">
        <v>333</v>
      </c>
      <c r="E31" s="98">
        <v>240</v>
      </c>
      <c r="F31" s="233">
        <v>60</v>
      </c>
      <c r="G31" s="233">
        <v>60</v>
      </c>
      <c r="H31" s="233">
        <v>0</v>
      </c>
      <c r="I31" s="98" t="s">
        <v>334</v>
      </c>
      <c r="J31" s="98" t="s">
        <v>335</v>
      </c>
      <c r="K31" s="98" t="s">
        <v>335</v>
      </c>
    </row>
    <row r="32" spans="1:11" ht="63.75" thickBot="1">
      <c r="A32" s="96" t="s">
        <v>336</v>
      </c>
      <c r="B32" s="97" t="s">
        <v>272</v>
      </c>
      <c r="C32" s="97">
        <v>13</v>
      </c>
      <c r="D32" s="98" t="s">
        <v>337</v>
      </c>
      <c r="E32" s="98">
        <v>540</v>
      </c>
      <c r="F32" s="233">
        <v>36.9</v>
      </c>
      <c r="G32" s="233">
        <v>36.9</v>
      </c>
      <c r="H32" s="233">
        <v>36.9</v>
      </c>
      <c r="I32" s="98" t="s">
        <v>338</v>
      </c>
      <c r="J32" s="98" t="s">
        <v>338</v>
      </c>
      <c r="K32" s="98" t="s">
        <v>338</v>
      </c>
    </row>
    <row r="33" spans="1:11" ht="48" thickBot="1">
      <c r="A33" s="96" t="s">
        <v>339</v>
      </c>
      <c r="B33" s="97" t="s">
        <v>272</v>
      </c>
      <c r="C33" s="97">
        <v>13</v>
      </c>
      <c r="D33" s="98" t="s">
        <v>340</v>
      </c>
      <c r="E33" s="98">
        <v>240</v>
      </c>
      <c r="F33" s="233">
        <v>80</v>
      </c>
      <c r="G33" s="233">
        <v>27.97</v>
      </c>
      <c r="H33" s="233">
        <v>20</v>
      </c>
      <c r="I33" s="98" t="s">
        <v>341</v>
      </c>
      <c r="J33" s="98" t="s">
        <v>342</v>
      </c>
      <c r="K33" s="98" t="s">
        <v>342</v>
      </c>
    </row>
    <row r="34" spans="1:11" ht="32.25" thickBot="1">
      <c r="A34" s="96" t="s">
        <v>343</v>
      </c>
      <c r="B34" s="97" t="s">
        <v>272</v>
      </c>
      <c r="C34" s="97">
        <v>13</v>
      </c>
      <c r="D34" s="98" t="s">
        <v>340</v>
      </c>
      <c r="E34" s="98">
        <v>850</v>
      </c>
      <c r="F34" s="233">
        <v>96.6</v>
      </c>
      <c r="G34" s="233">
        <v>96.6</v>
      </c>
      <c r="H34" s="233">
        <v>96.6</v>
      </c>
      <c r="I34" s="98" t="s">
        <v>344</v>
      </c>
      <c r="J34" s="98" t="s">
        <v>345</v>
      </c>
      <c r="K34" s="98" t="s">
        <v>346</v>
      </c>
    </row>
    <row r="35" spans="1:11" ht="32.25" thickBot="1">
      <c r="A35" s="106" t="s">
        <v>347</v>
      </c>
      <c r="B35" s="97" t="s">
        <v>272</v>
      </c>
      <c r="C35" s="97">
        <v>13</v>
      </c>
      <c r="D35" s="113" t="s">
        <v>348</v>
      </c>
      <c r="E35" s="98">
        <v>880</v>
      </c>
      <c r="F35" s="233">
        <v>0</v>
      </c>
      <c r="G35" s="233">
        <v>152.03</v>
      </c>
      <c r="H35" s="233">
        <v>289.71</v>
      </c>
      <c r="I35" s="98">
        <v>0</v>
      </c>
      <c r="J35" s="98" t="s">
        <v>349</v>
      </c>
      <c r="K35" s="98" t="s">
        <v>350</v>
      </c>
    </row>
    <row r="36" spans="1:11" s="93" customFormat="1" ht="19.5" thickBot="1">
      <c r="A36" s="94" t="s">
        <v>351</v>
      </c>
      <c r="B36" s="90" t="s">
        <v>352</v>
      </c>
      <c r="C36" s="90"/>
      <c r="D36" s="91"/>
      <c r="E36" s="91"/>
      <c r="F36" s="95">
        <f aca="true" t="shared" si="0" ref="F36:H37">F37</f>
        <v>240.2</v>
      </c>
      <c r="G36" s="95">
        <f t="shared" si="0"/>
        <v>207.3</v>
      </c>
      <c r="H36" s="95">
        <f t="shared" si="0"/>
        <v>207.3</v>
      </c>
      <c r="I36" s="91" t="s">
        <v>112</v>
      </c>
      <c r="J36" s="91" t="s">
        <v>113</v>
      </c>
      <c r="K36" s="91" t="s">
        <v>114</v>
      </c>
    </row>
    <row r="37" spans="1:11" s="93" customFormat="1" ht="16.5" thickBot="1">
      <c r="A37" s="94" t="s">
        <v>353</v>
      </c>
      <c r="B37" s="90" t="s">
        <v>352</v>
      </c>
      <c r="C37" s="90" t="s">
        <v>277</v>
      </c>
      <c r="D37" s="91"/>
      <c r="E37" s="91"/>
      <c r="F37" s="95">
        <f t="shared" si="0"/>
        <v>240.2</v>
      </c>
      <c r="G37" s="95">
        <f t="shared" si="0"/>
        <v>207.3</v>
      </c>
      <c r="H37" s="95">
        <f t="shared" si="0"/>
        <v>207.3</v>
      </c>
      <c r="I37" s="91" t="s">
        <v>112</v>
      </c>
      <c r="J37" s="91" t="s">
        <v>113</v>
      </c>
      <c r="K37" s="91" t="s">
        <v>114</v>
      </c>
    </row>
    <row r="38" spans="1:11" ht="63.75" thickBot="1">
      <c r="A38" s="106" t="s">
        <v>354</v>
      </c>
      <c r="B38" s="97" t="s">
        <v>352</v>
      </c>
      <c r="C38" s="97" t="s">
        <v>277</v>
      </c>
      <c r="D38" s="98" t="s">
        <v>355</v>
      </c>
      <c r="E38" s="98">
        <v>120</v>
      </c>
      <c r="F38" s="233">
        <v>240.2</v>
      </c>
      <c r="G38" s="233">
        <v>207.3</v>
      </c>
      <c r="H38" s="233">
        <v>207.3</v>
      </c>
      <c r="I38" s="98" t="s">
        <v>112</v>
      </c>
      <c r="J38" s="98" t="s">
        <v>113</v>
      </c>
      <c r="K38" s="98" t="s">
        <v>114</v>
      </c>
    </row>
    <row r="39" spans="1:11" s="93" customFormat="1" ht="19.5" thickBot="1">
      <c r="A39" s="114" t="s">
        <v>356</v>
      </c>
      <c r="B39" s="90" t="s">
        <v>277</v>
      </c>
      <c r="C39" s="90"/>
      <c r="D39" s="91"/>
      <c r="E39" s="91"/>
      <c r="F39" s="95">
        <f>F40</f>
        <v>4</v>
      </c>
      <c r="G39" s="95">
        <f>G40</f>
        <v>4</v>
      </c>
      <c r="H39" s="95">
        <f>H40</f>
        <v>4</v>
      </c>
      <c r="I39" s="91" t="s">
        <v>357</v>
      </c>
      <c r="J39" s="91" t="s">
        <v>357</v>
      </c>
      <c r="K39" s="91" t="s">
        <v>357</v>
      </c>
    </row>
    <row r="40" spans="1:11" s="93" customFormat="1" ht="32.25" thickBot="1">
      <c r="A40" s="94" t="s">
        <v>358</v>
      </c>
      <c r="B40" s="90" t="s">
        <v>277</v>
      </c>
      <c r="C40" s="90" t="s">
        <v>359</v>
      </c>
      <c r="D40" s="91"/>
      <c r="E40" s="91"/>
      <c r="F40" s="95">
        <f>SUM(F41:F43)</f>
        <v>4</v>
      </c>
      <c r="G40" s="95">
        <f>SUM(G41:G43)</f>
        <v>4</v>
      </c>
      <c r="H40" s="95">
        <f>SUM(H41:H43)</f>
        <v>4</v>
      </c>
      <c r="I40" s="91" t="s">
        <v>357</v>
      </c>
      <c r="J40" s="91" t="s">
        <v>357</v>
      </c>
      <c r="K40" s="91" t="s">
        <v>357</v>
      </c>
    </row>
    <row r="41" spans="1:11" ht="63.75" thickBot="1">
      <c r="A41" s="100" t="s">
        <v>290</v>
      </c>
      <c r="B41" s="101" t="s">
        <v>277</v>
      </c>
      <c r="C41" s="101" t="s">
        <v>359</v>
      </c>
      <c r="D41" s="103" t="s">
        <v>291</v>
      </c>
      <c r="E41" s="103">
        <v>240</v>
      </c>
      <c r="F41" s="104">
        <v>0</v>
      </c>
      <c r="G41" s="104">
        <v>0</v>
      </c>
      <c r="H41" s="104">
        <v>0</v>
      </c>
      <c r="I41" s="105" t="s">
        <v>119</v>
      </c>
      <c r="J41" s="105" t="s">
        <v>119</v>
      </c>
      <c r="K41" s="105" t="s">
        <v>119</v>
      </c>
    </row>
    <row r="42" spans="1:11" ht="94.5">
      <c r="A42" s="115" t="s">
        <v>360</v>
      </c>
      <c r="B42" s="116" t="s">
        <v>277</v>
      </c>
      <c r="C42" s="116" t="s">
        <v>359</v>
      </c>
      <c r="D42" s="117" t="s">
        <v>361</v>
      </c>
      <c r="E42" s="117">
        <v>240</v>
      </c>
      <c r="F42" s="118">
        <v>0</v>
      </c>
      <c r="G42" s="118">
        <v>0</v>
      </c>
      <c r="H42" s="118">
        <v>0</v>
      </c>
      <c r="I42" s="105" t="s">
        <v>119</v>
      </c>
      <c r="J42" s="105">
        <v>0</v>
      </c>
      <c r="K42" s="105">
        <v>0</v>
      </c>
    </row>
    <row r="43" spans="1:11" ht="63.75" thickBot="1">
      <c r="A43" s="107" t="s">
        <v>362</v>
      </c>
      <c r="B43" s="97" t="s">
        <v>277</v>
      </c>
      <c r="C43" s="97" t="s">
        <v>359</v>
      </c>
      <c r="D43" s="98" t="s">
        <v>363</v>
      </c>
      <c r="E43" s="98">
        <v>240</v>
      </c>
      <c r="F43" s="233">
        <v>4</v>
      </c>
      <c r="G43" s="233">
        <v>4</v>
      </c>
      <c r="H43" s="233">
        <v>4</v>
      </c>
      <c r="I43" s="98" t="s">
        <v>357</v>
      </c>
      <c r="J43" s="98" t="s">
        <v>357</v>
      </c>
      <c r="K43" s="98" t="s">
        <v>357</v>
      </c>
    </row>
    <row r="44" spans="1:11" s="93" customFormat="1" ht="16.5" thickBot="1">
      <c r="A44" s="119" t="s">
        <v>364</v>
      </c>
      <c r="B44" s="90" t="s">
        <v>286</v>
      </c>
      <c r="C44" s="90"/>
      <c r="D44" s="91"/>
      <c r="E44" s="91"/>
      <c r="F44" s="95">
        <f aca="true" t="shared" si="1" ref="F44:H45">F45</f>
        <v>40</v>
      </c>
      <c r="G44" s="95">
        <f t="shared" si="1"/>
        <v>40</v>
      </c>
      <c r="H44" s="95">
        <f t="shared" si="1"/>
        <v>40</v>
      </c>
      <c r="I44" s="91" t="s">
        <v>57</v>
      </c>
      <c r="J44" s="91" t="s">
        <v>119</v>
      </c>
      <c r="K44" s="91" t="s">
        <v>119</v>
      </c>
    </row>
    <row r="45" spans="1:11" s="93" customFormat="1" ht="16.5" thickBot="1">
      <c r="A45" s="119" t="s">
        <v>365</v>
      </c>
      <c r="B45" s="90" t="s">
        <v>286</v>
      </c>
      <c r="C45" s="90">
        <v>12</v>
      </c>
      <c r="D45" s="91"/>
      <c r="E45" s="91"/>
      <c r="F45" s="95">
        <f t="shared" si="1"/>
        <v>40</v>
      </c>
      <c r="G45" s="95">
        <f t="shared" si="1"/>
        <v>40</v>
      </c>
      <c r="H45" s="95">
        <f t="shared" si="1"/>
        <v>40</v>
      </c>
      <c r="I45" s="91" t="s">
        <v>57</v>
      </c>
      <c r="J45" s="91" t="s">
        <v>119</v>
      </c>
      <c r="K45" s="91" t="s">
        <v>119</v>
      </c>
    </row>
    <row r="46" spans="1:11" ht="63.75" thickBot="1">
      <c r="A46" s="96" t="s">
        <v>332</v>
      </c>
      <c r="B46" s="97" t="s">
        <v>286</v>
      </c>
      <c r="C46" s="97" t="s">
        <v>366</v>
      </c>
      <c r="D46" s="98" t="s">
        <v>333</v>
      </c>
      <c r="E46" s="98">
        <v>240</v>
      </c>
      <c r="F46" s="233">
        <v>40</v>
      </c>
      <c r="G46" s="233">
        <v>40</v>
      </c>
      <c r="H46" s="233">
        <v>40</v>
      </c>
      <c r="I46" s="98" t="s">
        <v>57</v>
      </c>
      <c r="J46" s="98" t="s">
        <v>119</v>
      </c>
      <c r="K46" s="98" t="s">
        <v>119</v>
      </c>
    </row>
    <row r="47" spans="1:11" s="93" customFormat="1" ht="16.5" thickBot="1">
      <c r="A47" s="89" t="s">
        <v>367</v>
      </c>
      <c r="B47" s="90" t="s">
        <v>368</v>
      </c>
      <c r="C47" s="90"/>
      <c r="D47" s="91"/>
      <c r="E47" s="91"/>
      <c r="F47" s="95">
        <f>F48+F50</f>
        <v>2446.7200000000003</v>
      </c>
      <c r="G47" s="95">
        <f>G48+G50</f>
        <v>1313.5</v>
      </c>
      <c r="H47" s="95">
        <f>H48+H50</f>
        <v>1279.99</v>
      </c>
      <c r="I47" s="91" t="s">
        <v>369</v>
      </c>
      <c r="J47" s="91" t="s">
        <v>370</v>
      </c>
      <c r="K47" s="91" t="s">
        <v>371</v>
      </c>
    </row>
    <row r="48" spans="1:11" s="93" customFormat="1" ht="16.5" thickBot="1">
      <c r="A48" s="119" t="s">
        <v>372</v>
      </c>
      <c r="B48" s="90" t="s">
        <v>368</v>
      </c>
      <c r="C48" s="90" t="s">
        <v>352</v>
      </c>
      <c r="D48" s="91"/>
      <c r="E48" s="91"/>
      <c r="F48" s="95">
        <f>F49</f>
        <v>300</v>
      </c>
      <c r="G48" s="95">
        <f>G49</f>
        <v>300</v>
      </c>
      <c r="H48" s="95">
        <f>H49</f>
        <v>300</v>
      </c>
      <c r="I48" s="91" t="s">
        <v>373</v>
      </c>
      <c r="J48" s="91" t="s">
        <v>374</v>
      </c>
      <c r="K48" s="91" t="s">
        <v>375</v>
      </c>
    </row>
    <row r="49" spans="1:11" ht="79.5" thickBot="1">
      <c r="A49" s="108" t="s">
        <v>653</v>
      </c>
      <c r="B49" s="97" t="s">
        <v>368</v>
      </c>
      <c r="C49" s="97" t="s">
        <v>352</v>
      </c>
      <c r="D49" s="98" t="s">
        <v>376</v>
      </c>
      <c r="E49" s="98">
        <v>240</v>
      </c>
      <c r="F49" s="233">
        <v>300</v>
      </c>
      <c r="G49" s="233">
        <v>300</v>
      </c>
      <c r="H49" s="233">
        <v>300</v>
      </c>
      <c r="I49" s="98" t="s">
        <v>373</v>
      </c>
      <c r="J49" s="98" t="s">
        <v>374</v>
      </c>
      <c r="K49" s="98" t="s">
        <v>375</v>
      </c>
    </row>
    <row r="50" spans="1:11" s="93" customFormat="1" ht="16.5" thickBot="1">
      <c r="A50" s="89" t="s">
        <v>377</v>
      </c>
      <c r="B50" s="90" t="s">
        <v>368</v>
      </c>
      <c r="C50" s="90" t="s">
        <v>277</v>
      </c>
      <c r="D50" s="91"/>
      <c r="E50" s="91"/>
      <c r="F50" s="95">
        <f>F51+F52+F53+F54+F55+F56+F57+F58+F59</f>
        <v>2146.7200000000003</v>
      </c>
      <c r="G50" s="95">
        <f>G51+G52+G53+G54+G55+G56+G57+G58+G59</f>
        <v>1013.5</v>
      </c>
      <c r="H50" s="95">
        <f>H51+H52+H53+H54+H55+H56+H57+H58+H59</f>
        <v>979.99</v>
      </c>
      <c r="I50" s="91" t="s">
        <v>378</v>
      </c>
      <c r="J50" s="91" t="s">
        <v>379</v>
      </c>
      <c r="K50" s="91" t="s">
        <v>380</v>
      </c>
    </row>
    <row r="51" spans="1:11" s="93" customFormat="1" ht="32.25" thickBot="1">
      <c r="A51" s="283" t="s">
        <v>657</v>
      </c>
      <c r="B51" s="97" t="s">
        <v>368</v>
      </c>
      <c r="C51" s="97" t="s">
        <v>277</v>
      </c>
      <c r="D51" s="98" t="s">
        <v>658</v>
      </c>
      <c r="E51" s="98">
        <v>240</v>
      </c>
      <c r="F51" s="99">
        <v>150.11</v>
      </c>
      <c r="G51" s="99">
        <v>0</v>
      </c>
      <c r="H51" s="99">
        <v>0</v>
      </c>
      <c r="I51" s="91"/>
      <c r="J51" s="91"/>
      <c r="K51" s="91"/>
    </row>
    <row r="52" spans="1:11" ht="79.5" thickBot="1">
      <c r="A52" s="106" t="s">
        <v>381</v>
      </c>
      <c r="B52" s="97" t="s">
        <v>368</v>
      </c>
      <c r="C52" s="97" t="s">
        <v>277</v>
      </c>
      <c r="D52" s="98" t="s">
        <v>382</v>
      </c>
      <c r="E52" s="98">
        <v>240</v>
      </c>
      <c r="F52" s="233">
        <v>596.21</v>
      </c>
      <c r="G52" s="233">
        <v>100</v>
      </c>
      <c r="H52" s="233">
        <v>100</v>
      </c>
      <c r="I52" s="98" t="s">
        <v>383</v>
      </c>
      <c r="J52" s="98">
        <v>0</v>
      </c>
      <c r="K52" s="98">
        <v>0</v>
      </c>
    </row>
    <row r="53" spans="1:11" ht="96" customHeight="1">
      <c r="A53" s="120" t="s">
        <v>384</v>
      </c>
      <c r="B53" s="101" t="s">
        <v>368</v>
      </c>
      <c r="C53" s="101" t="s">
        <v>277</v>
      </c>
      <c r="D53" s="103" t="s">
        <v>385</v>
      </c>
      <c r="E53" s="103">
        <v>240</v>
      </c>
      <c r="F53" s="234">
        <v>157.5</v>
      </c>
      <c r="G53" s="234">
        <v>72.5</v>
      </c>
      <c r="H53" s="234">
        <v>52.5</v>
      </c>
      <c r="I53" s="105" t="s">
        <v>386</v>
      </c>
      <c r="J53" s="105" t="s">
        <v>387</v>
      </c>
      <c r="K53" s="121"/>
    </row>
    <row r="54" spans="1:11" ht="79.5" thickBot="1">
      <c r="A54" s="106" t="s">
        <v>388</v>
      </c>
      <c r="B54" s="97" t="s">
        <v>368</v>
      </c>
      <c r="C54" s="97" t="s">
        <v>277</v>
      </c>
      <c r="D54" s="98" t="s">
        <v>389</v>
      </c>
      <c r="E54" s="98">
        <v>240</v>
      </c>
      <c r="F54" s="233">
        <v>281.9</v>
      </c>
      <c r="G54" s="233">
        <v>60</v>
      </c>
      <c r="H54" s="233">
        <v>26.49</v>
      </c>
      <c r="I54" s="98" t="s">
        <v>390</v>
      </c>
      <c r="J54" s="98" t="s">
        <v>391</v>
      </c>
      <c r="K54" s="98" t="s">
        <v>392</v>
      </c>
    </row>
    <row r="55" spans="1:11" ht="79.5" thickBot="1">
      <c r="A55" s="96" t="s">
        <v>393</v>
      </c>
      <c r="B55" s="97" t="s">
        <v>368</v>
      </c>
      <c r="C55" s="97" t="s">
        <v>277</v>
      </c>
      <c r="D55" s="98" t="s">
        <v>394</v>
      </c>
      <c r="E55" s="98">
        <v>240</v>
      </c>
      <c r="F55" s="233">
        <v>865</v>
      </c>
      <c r="G55" s="233">
        <v>685</v>
      </c>
      <c r="H55" s="233">
        <v>705</v>
      </c>
      <c r="I55" s="98" t="s">
        <v>395</v>
      </c>
      <c r="J55" s="98" t="s">
        <v>396</v>
      </c>
      <c r="K55" s="98" t="s">
        <v>397</v>
      </c>
    </row>
    <row r="56" spans="1:11" ht="79.5" thickBot="1">
      <c r="A56" s="106" t="s">
        <v>398</v>
      </c>
      <c r="B56" s="97" t="s">
        <v>368</v>
      </c>
      <c r="C56" s="97" t="s">
        <v>277</v>
      </c>
      <c r="D56" s="98" t="s">
        <v>399</v>
      </c>
      <c r="E56" s="98">
        <v>240</v>
      </c>
      <c r="F56" s="233">
        <v>40</v>
      </c>
      <c r="G56" s="233">
        <v>40</v>
      </c>
      <c r="H56" s="233">
        <v>40</v>
      </c>
      <c r="I56" s="98" t="s">
        <v>57</v>
      </c>
      <c r="J56" s="98">
        <v>0</v>
      </c>
      <c r="K56" s="98">
        <v>0</v>
      </c>
    </row>
    <row r="57" spans="1:11" ht="79.5" thickBot="1">
      <c r="A57" s="122" t="s">
        <v>400</v>
      </c>
      <c r="B57" s="123" t="s">
        <v>368</v>
      </c>
      <c r="C57" s="123" t="s">
        <v>277</v>
      </c>
      <c r="D57" s="121" t="s">
        <v>401</v>
      </c>
      <c r="E57" s="121">
        <v>240</v>
      </c>
      <c r="F57" s="235">
        <v>30</v>
      </c>
      <c r="G57" s="235">
        <v>30</v>
      </c>
      <c r="H57" s="235">
        <v>30</v>
      </c>
      <c r="I57" s="121"/>
      <c r="J57" s="121"/>
      <c r="K57" s="121"/>
    </row>
    <row r="58" spans="1:11" ht="84" customHeight="1">
      <c r="A58" s="120" t="s">
        <v>402</v>
      </c>
      <c r="B58" s="101" t="s">
        <v>368</v>
      </c>
      <c r="C58" s="101" t="s">
        <v>277</v>
      </c>
      <c r="D58" s="103" t="s">
        <v>403</v>
      </c>
      <c r="E58" s="103">
        <v>540</v>
      </c>
      <c r="F58" s="234">
        <v>1</v>
      </c>
      <c r="G58" s="234">
        <v>1</v>
      </c>
      <c r="H58" s="234">
        <v>1</v>
      </c>
      <c r="I58" s="105" t="s">
        <v>324</v>
      </c>
      <c r="J58" s="105" t="s">
        <v>324</v>
      </c>
      <c r="K58" s="121"/>
    </row>
    <row r="59" spans="1:11" ht="79.5" thickBot="1">
      <c r="A59" s="96" t="s">
        <v>404</v>
      </c>
      <c r="B59" s="97" t="s">
        <v>368</v>
      </c>
      <c r="C59" s="97" t="s">
        <v>277</v>
      </c>
      <c r="D59" s="98" t="s">
        <v>405</v>
      </c>
      <c r="E59" s="98">
        <v>240</v>
      </c>
      <c r="F59" s="233">
        <v>25</v>
      </c>
      <c r="G59" s="233">
        <v>25</v>
      </c>
      <c r="H59" s="233">
        <v>25</v>
      </c>
      <c r="I59" s="98" t="s">
        <v>406</v>
      </c>
      <c r="J59" s="98" t="s">
        <v>327</v>
      </c>
      <c r="K59" s="98" t="s">
        <v>327</v>
      </c>
    </row>
    <row r="60" spans="1:11" s="93" customFormat="1" ht="16.5" thickBot="1">
      <c r="A60" s="94" t="s">
        <v>407</v>
      </c>
      <c r="B60" s="90" t="s">
        <v>408</v>
      </c>
      <c r="C60" s="90"/>
      <c r="D60" s="91"/>
      <c r="E60" s="91"/>
      <c r="F60" s="236">
        <f aca="true" t="shared" si="2" ref="F60:H61">F61</f>
        <v>26.4</v>
      </c>
      <c r="G60" s="236">
        <f t="shared" si="2"/>
        <v>26.4</v>
      </c>
      <c r="H60" s="236">
        <f t="shared" si="2"/>
        <v>26.4</v>
      </c>
      <c r="I60" s="91" t="s">
        <v>409</v>
      </c>
      <c r="J60" s="91" t="s">
        <v>409</v>
      </c>
      <c r="K60" s="91" t="s">
        <v>409</v>
      </c>
    </row>
    <row r="61" spans="1:11" s="93" customFormat="1" ht="16.5" thickBot="1">
      <c r="A61" s="94" t="s">
        <v>410</v>
      </c>
      <c r="B61" s="90" t="s">
        <v>408</v>
      </c>
      <c r="C61" s="90" t="s">
        <v>352</v>
      </c>
      <c r="D61" s="91"/>
      <c r="E61" s="91"/>
      <c r="F61" s="236">
        <f t="shared" si="2"/>
        <v>26.4</v>
      </c>
      <c r="G61" s="236">
        <f t="shared" si="2"/>
        <v>26.4</v>
      </c>
      <c r="H61" s="236">
        <f t="shared" si="2"/>
        <v>26.4</v>
      </c>
      <c r="I61" s="91" t="s">
        <v>409</v>
      </c>
      <c r="J61" s="91" t="s">
        <v>409</v>
      </c>
      <c r="K61" s="91" t="s">
        <v>409</v>
      </c>
    </row>
    <row r="62" spans="1:11" ht="63.75" thickBot="1">
      <c r="A62" s="96" t="s">
        <v>411</v>
      </c>
      <c r="B62" s="97" t="s">
        <v>408</v>
      </c>
      <c r="C62" s="97" t="s">
        <v>352</v>
      </c>
      <c r="D62" s="98" t="s">
        <v>412</v>
      </c>
      <c r="E62" s="98">
        <v>240</v>
      </c>
      <c r="F62" s="233">
        <v>26.4</v>
      </c>
      <c r="G62" s="233">
        <v>26.4</v>
      </c>
      <c r="H62" s="233">
        <v>26.4</v>
      </c>
      <c r="I62" s="98" t="s">
        <v>409</v>
      </c>
      <c r="J62" s="98" t="s">
        <v>409</v>
      </c>
      <c r="K62" s="98" t="s">
        <v>409</v>
      </c>
    </row>
    <row r="63" spans="1:11" s="93" customFormat="1" ht="19.5" thickBot="1">
      <c r="A63" s="124" t="s">
        <v>413</v>
      </c>
      <c r="B63" s="90" t="s">
        <v>310</v>
      </c>
      <c r="C63" s="90" t="s">
        <v>368</v>
      </c>
      <c r="D63" s="91"/>
      <c r="E63" s="91"/>
      <c r="F63" s="236">
        <f aca="true" t="shared" si="3" ref="F63:H64">F64</f>
        <v>15</v>
      </c>
      <c r="G63" s="236">
        <f t="shared" si="3"/>
        <v>15</v>
      </c>
      <c r="H63" s="236">
        <f t="shared" si="3"/>
        <v>15</v>
      </c>
      <c r="I63" s="91" t="s">
        <v>304</v>
      </c>
      <c r="J63" s="91" t="s">
        <v>327</v>
      </c>
      <c r="K63" s="91" t="s">
        <v>327</v>
      </c>
    </row>
    <row r="64" spans="1:11" s="93" customFormat="1" ht="16.5" thickBot="1">
      <c r="A64" s="125" t="s">
        <v>414</v>
      </c>
      <c r="B64" s="90" t="s">
        <v>310</v>
      </c>
      <c r="C64" s="90" t="s">
        <v>368</v>
      </c>
      <c r="D64" s="91"/>
      <c r="E64" s="91"/>
      <c r="F64" s="236">
        <f t="shared" si="3"/>
        <v>15</v>
      </c>
      <c r="G64" s="236">
        <f t="shared" si="3"/>
        <v>15</v>
      </c>
      <c r="H64" s="236">
        <f t="shared" si="3"/>
        <v>15</v>
      </c>
      <c r="I64" s="91" t="s">
        <v>304</v>
      </c>
      <c r="J64" s="91" t="s">
        <v>327</v>
      </c>
      <c r="K64" s="91" t="s">
        <v>327</v>
      </c>
    </row>
    <row r="65" spans="1:11" ht="79.5" thickBot="1">
      <c r="A65" s="96" t="s">
        <v>415</v>
      </c>
      <c r="B65" s="97" t="s">
        <v>310</v>
      </c>
      <c r="C65" s="97" t="s">
        <v>368</v>
      </c>
      <c r="D65" s="98" t="s">
        <v>416</v>
      </c>
      <c r="E65" s="98">
        <v>240</v>
      </c>
      <c r="F65" s="233">
        <v>15</v>
      </c>
      <c r="G65" s="233">
        <v>15</v>
      </c>
      <c r="H65" s="233">
        <v>15</v>
      </c>
      <c r="I65" s="98" t="s">
        <v>304</v>
      </c>
      <c r="J65" s="98" t="s">
        <v>327</v>
      </c>
      <c r="K65" s="98" t="s">
        <v>327</v>
      </c>
    </row>
    <row r="66" spans="1:11" s="93" customFormat="1" ht="16.5" thickBot="1">
      <c r="A66" s="89" t="s">
        <v>417</v>
      </c>
      <c r="B66" s="90" t="s">
        <v>418</v>
      </c>
      <c r="C66" s="90"/>
      <c r="D66" s="91"/>
      <c r="E66" s="91"/>
      <c r="F66" s="95">
        <f>F67</f>
        <v>4750</v>
      </c>
      <c r="G66" s="95">
        <f>G67</f>
        <v>4125.02</v>
      </c>
      <c r="H66" s="95">
        <f>H67</f>
        <v>4237.62</v>
      </c>
      <c r="I66" s="91" t="s">
        <v>419</v>
      </c>
      <c r="J66" s="91" t="s">
        <v>420</v>
      </c>
      <c r="K66" s="91" t="s">
        <v>421</v>
      </c>
    </row>
    <row r="67" spans="1:11" s="93" customFormat="1" ht="16.5" thickBot="1">
      <c r="A67" s="89" t="s">
        <v>422</v>
      </c>
      <c r="B67" s="90" t="s">
        <v>418</v>
      </c>
      <c r="C67" s="90" t="s">
        <v>272</v>
      </c>
      <c r="D67" s="91"/>
      <c r="E67" s="91"/>
      <c r="F67" s="95">
        <f>SUM(F68:F70)</f>
        <v>4750</v>
      </c>
      <c r="G67" s="95">
        <f>SUM(G68:G70)</f>
        <v>4125.02</v>
      </c>
      <c r="H67" s="95">
        <f>SUM(H68:H70)</f>
        <v>4237.62</v>
      </c>
      <c r="I67" s="91" t="s">
        <v>419</v>
      </c>
      <c r="J67" s="91" t="s">
        <v>420</v>
      </c>
      <c r="K67" s="91" t="s">
        <v>421</v>
      </c>
    </row>
    <row r="68" spans="1:11" ht="63.75" thickBot="1">
      <c r="A68" s="106" t="s">
        <v>423</v>
      </c>
      <c r="B68" s="97" t="s">
        <v>418</v>
      </c>
      <c r="C68" s="97" t="s">
        <v>272</v>
      </c>
      <c r="D68" s="113" t="s">
        <v>424</v>
      </c>
      <c r="E68" s="98">
        <v>240</v>
      </c>
      <c r="F68" s="99">
        <v>0</v>
      </c>
      <c r="G68" s="99">
        <v>0</v>
      </c>
      <c r="H68" s="99">
        <v>0</v>
      </c>
      <c r="I68" s="98" t="s">
        <v>119</v>
      </c>
      <c r="J68" s="98">
        <v>0</v>
      </c>
      <c r="K68" s="98">
        <v>0</v>
      </c>
    </row>
    <row r="69" spans="1:11" ht="63.75" thickBot="1">
      <c r="A69" s="96" t="s">
        <v>425</v>
      </c>
      <c r="B69" s="97" t="s">
        <v>418</v>
      </c>
      <c r="C69" s="97" t="s">
        <v>272</v>
      </c>
      <c r="D69" s="98" t="s">
        <v>426</v>
      </c>
      <c r="E69" s="98">
        <v>540</v>
      </c>
      <c r="F69" s="233">
        <v>4730</v>
      </c>
      <c r="G69" s="233">
        <v>4105.02</v>
      </c>
      <c r="H69" s="233">
        <v>4217.62</v>
      </c>
      <c r="I69" s="98" t="s">
        <v>427</v>
      </c>
      <c r="J69" s="98" t="s">
        <v>420</v>
      </c>
      <c r="K69" s="98" t="s">
        <v>428</v>
      </c>
    </row>
    <row r="70" spans="1:11" ht="63.75" thickBot="1">
      <c r="A70" s="106" t="s">
        <v>429</v>
      </c>
      <c r="B70" s="97" t="s">
        <v>418</v>
      </c>
      <c r="C70" s="97" t="s">
        <v>272</v>
      </c>
      <c r="D70" s="98" t="s">
        <v>430</v>
      </c>
      <c r="E70" s="98">
        <v>240</v>
      </c>
      <c r="F70" s="233">
        <v>20</v>
      </c>
      <c r="G70" s="233">
        <v>20</v>
      </c>
      <c r="H70" s="233">
        <v>20</v>
      </c>
      <c r="I70" s="98" t="s">
        <v>304</v>
      </c>
      <c r="J70" s="98">
        <v>0</v>
      </c>
      <c r="K70" s="98" t="s">
        <v>431</v>
      </c>
    </row>
    <row r="71" spans="1:11" s="93" customFormat="1" ht="16.5" thickBot="1">
      <c r="A71" s="89" t="s">
        <v>432</v>
      </c>
      <c r="B71" s="90">
        <v>10</v>
      </c>
      <c r="C71" s="90"/>
      <c r="D71" s="91"/>
      <c r="E71" s="91"/>
      <c r="F71" s="95">
        <f aca="true" t="shared" si="4" ref="F71:H72">F72</f>
        <v>205</v>
      </c>
      <c r="G71" s="95">
        <f t="shared" si="4"/>
        <v>205</v>
      </c>
      <c r="H71" s="95">
        <f t="shared" si="4"/>
        <v>205</v>
      </c>
      <c r="I71" s="91" t="s">
        <v>433</v>
      </c>
      <c r="J71" s="91" t="s">
        <v>434</v>
      </c>
      <c r="K71" s="91" t="s">
        <v>434</v>
      </c>
    </row>
    <row r="72" spans="1:11" s="93" customFormat="1" ht="16.5" thickBot="1">
      <c r="A72" s="89" t="s">
        <v>435</v>
      </c>
      <c r="B72" s="90">
        <v>10</v>
      </c>
      <c r="C72" s="90" t="s">
        <v>272</v>
      </c>
      <c r="D72" s="91"/>
      <c r="E72" s="91"/>
      <c r="F72" s="95">
        <f t="shared" si="4"/>
        <v>205</v>
      </c>
      <c r="G72" s="95">
        <f t="shared" si="4"/>
        <v>205</v>
      </c>
      <c r="H72" s="95">
        <f t="shared" si="4"/>
        <v>205</v>
      </c>
      <c r="I72" s="91" t="s">
        <v>433</v>
      </c>
      <c r="J72" s="91" t="s">
        <v>434</v>
      </c>
      <c r="K72" s="91" t="s">
        <v>434</v>
      </c>
    </row>
    <row r="73" spans="1:11" ht="48" thickBot="1">
      <c r="A73" s="106" t="s">
        <v>436</v>
      </c>
      <c r="B73" s="97">
        <v>10</v>
      </c>
      <c r="C73" s="97" t="s">
        <v>272</v>
      </c>
      <c r="D73" s="98" t="s">
        <v>437</v>
      </c>
      <c r="E73" s="98">
        <v>310</v>
      </c>
      <c r="F73" s="233">
        <v>205</v>
      </c>
      <c r="G73" s="233">
        <v>205</v>
      </c>
      <c r="H73" s="233">
        <v>205</v>
      </c>
      <c r="I73" s="98" t="s">
        <v>433</v>
      </c>
      <c r="J73" s="98" t="s">
        <v>434</v>
      </c>
      <c r="K73" s="98" t="s">
        <v>434</v>
      </c>
    </row>
    <row r="74" spans="1:11" s="93" customFormat="1" ht="16.5" thickBot="1">
      <c r="A74" s="89" t="s">
        <v>438</v>
      </c>
      <c r="B74" s="90">
        <v>11</v>
      </c>
      <c r="C74" s="90"/>
      <c r="D74" s="91"/>
      <c r="E74" s="91"/>
      <c r="F74" s="95">
        <f>F75</f>
        <v>36</v>
      </c>
      <c r="G74" s="95">
        <f>G75</f>
        <v>36</v>
      </c>
      <c r="H74" s="95">
        <f>H75</f>
        <v>36</v>
      </c>
      <c r="I74" s="91" t="s">
        <v>439</v>
      </c>
      <c r="J74" s="91" t="s">
        <v>374</v>
      </c>
      <c r="K74" s="91" t="s">
        <v>374</v>
      </c>
    </row>
    <row r="75" spans="1:11" s="93" customFormat="1" ht="16.5" thickBot="1">
      <c r="A75" s="94" t="s">
        <v>440</v>
      </c>
      <c r="B75" s="90">
        <v>11</v>
      </c>
      <c r="C75" s="90" t="s">
        <v>368</v>
      </c>
      <c r="D75" s="91"/>
      <c r="E75" s="91"/>
      <c r="F75" s="95">
        <f>SUM(F76:F77)</f>
        <v>36</v>
      </c>
      <c r="G75" s="95">
        <f>SUM(G76:G77)</f>
        <v>36</v>
      </c>
      <c r="H75" s="95">
        <f>SUM(H76:H77)</f>
        <v>36</v>
      </c>
      <c r="I75" s="91" t="s">
        <v>439</v>
      </c>
      <c r="J75" s="91" t="s">
        <v>374</v>
      </c>
      <c r="K75" s="91" t="s">
        <v>374</v>
      </c>
    </row>
    <row r="76" spans="1:11" ht="63.75" thickBot="1">
      <c r="A76" s="96" t="s">
        <v>441</v>
      </c>
      <c r="B76" s="97">
        <v>11</v>
      </c>
      <c r="C76" s="97" t="s">
        <v>368</v>
      </c>
      <c r="D76" s="98" t="s">
        <v>442</v>
      </c>
      <c r="E76" s="98">
        <v>120</v>
      </c>
      <c r="F76" s="233">
        <v>30</v>
      </c>
      <c r="G76" s="233">
        <v>30</v>
      </c>
      <c r="H76" s="233">
        <v>30</v>
      </c>
      <c r="I76" s="98" t="s">
        <v>374</v>
      </c>
      <c r="J76" s="98" t="s">
        <v>374</v>
      </c>
      <c r="K76" s="98" t="s">
        <v>374</v>
      </c>
    </row>
    <row r="77" spans="1:11" ht="79.5" thickBot="1">
      <c r="A77" s="96" t="s">
        <v>443</v>
      </c>
      <c r="B77" s="97">
        <v>11</v>
      </c>
      <c r="C77" s="97" t="s">
        <v>368</v>
      </c>
      <c r="D77" s="98" t="s">
        <v>442</v>
      </c>
      <c r="E77" s="98">
        <v>240</v>
      </c>
      <c r="F77" s="233">
        <v>6</v>
      </c>
      <c r="G77" s="233">
        <v>6</v>
      </c>
      <c r="H77" s="233">
        <v>6</v>
      </c>
      <c r="I77" s="98" t="s">
        <v>444</v>
      </c>
      <c r="J77" s="98" t="s">
        <v>119</v>
      </c>
      <c r="K77" s="98" t="s">
        <v>119</v>
      </c>
    </row>
    <row r="78" spans="1:11" ht="16.5" thickBot="1">
      <c r="A78" s="89" t="s">
        <v>445</v>
      </c>
      <c r="B78" s="97"/>
      <c r="C78" s="97"/>
      <c r="D78" s="98"/>
      <c r="E78" s="98"/>
      <c r="F78" s="92">
        <f>F10+F36+F39+F44+F47+F60+F63+F66+F71+F74</f>
        <v>15278.3</v>
      </c>
      <c r="G78" s="92">
        <f>G10+G36+G39+G44+G47+G60+G63+G66+G71+G74</f>
        <v>12905.5</v>
      </c>
      <c r="H78" s="92">
        <f>H10+H36+H39+H44+H47+H60+H63+H66+H71+H74</f>
        <v>13018.099999999999</v>
      </c>
      <c r="I78" s="91" t="s">
        <v>125</v>
      </c>
      <c r="J78" s="91" t="s">
        <v>126</v>
      </c>
      <c r="K78" s="91" t="s">
        <v>127</v>
      </c>
    </row>
    <row r="79" spans="1:8" ht="15.75">
      <c r="A79" s="80" t="s">
        <v>446</v>
      </c>
      <c r="F79" s="83">
        <f>F80-F78</f>
        <v>0</v>
      </c>
      <c r="G79" s="83">
        <f>G80-G78</f>
        <v>0</v>
      </c>
      <c r="H79" s="83">
        <f>H80-H78</f>
        <v>0</v>
      </c>
    </row>
    <row r="80" spans="1:8" ht="15.75">
      <c r="A80" s="80" t="s">
        <v>447</v>
      </c>
      <c r="F80" s="83">
        <f>Прил_1!C54</f>
        <v>15278.3</v>
      </c>
      <c r="G80" s="83">
        <f>Прил_1!D54</f>
        <v>12905.5</v>
      </c>
      <c r="H80" s="83">
        <f>Прил_1!E54</f>
        <v>13018.099999999999</v>
      </c>
    </row>
  </sheetData>
  <sheetProtection/>
  <mergeCells count="6">
    <mergeCell ref="A1:H1"/>
    <mergeCell ref="A7:H7"/>
    <mergeCell ref="A8:H8"/>
    <mergeCell ref="A2:H2"/>
    <mergeCell ref="A3:H3"/>
    <mergeCell ref="A4:H4"/>
  </mergeCells>
  <printOptions/>
  <pageMargins left="0.7" right="0.7" top="0.75" bottom="0.75" header="0.3" footer="0.3"/>
  <pageSetup horizontalDpi="360" verticalDpi="36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1"/>
  <sheetViews>
    <sheetView view="pageBreakPreview" zoomScale="80" zoomScaleNormal="70" zoomScaleSheetLayoutView="80" zoomScalePageLayoutView="0" workbookViewId="0" topLeftCell="A71">
      <selection activeCell="E27" sqref="E27"/>
    </sheetView>
  </sheetViews>
  <sheetFormatPr defaultColWidth="9.00390625" defaultRowHeight="14.25"/>
  <cols>
    <col min="1" max="1" width="81.125" style="45" customWidth="1"/>
    <col min="2" max="2" width="9.875" style="38" customWidth="1"/>
    <col min="3" max="3" width="9.625" style="171" customWidth="1"/>
    <col min="4" max="4" width="9.00390625" style="171" customWidth="1"/>
    <col min="5" max="5" width="18.375" style="38" customWidth="1"/>
    <col min="6" max="6" width="12.625" style="45" customWidth="1"/>
    <col min="7" max="7" width="11.50390625" style="45" customWidth="1"/>
    <col min="8" max="8" width="14.625" style="45" customWidth="1"/>
    <col min="9" max="9" width="12.875" style="45" customWidth="1"/>
    <col min="10" max="10" width="11.50390625" style="45" hidden="1" customWidth="1"/>
    <col min="11" max="11" width="14.625" style="45" hidden="1" customWidth="1"/>
    <col min="12" max="12" width="12.875" style="45" hidden="1" customWidth="1"/>
    <col min="13" max="16384" width="9.00390625" style="45" customWidth="1"/>
  </cols>
  <sheetData>
    <row r="1" spans="1:9" ht="14.25">
      <c r="A1" s="382" t="s">
        <v>448</v>
      </c>
      <c r="B1" s="383"/>
      <c r="C1" s="383"/>
      <c r="D1" s="383"/>
      <c r="E1" s="383"/>
      <c r="F1" s="383"/>
      <c r="G1" s="383"/>
      <c r="H1" s="383"/>
      <c r="I1" s="383"/>
    </row>
    <row r="2" spans="1:9" ht="15">
      <c r="A2" s="285"/>
      <c r="B2" s="286"/>
      <c r="C2" s="286"/>
      <c r="D2" s="286"/>
      <c r="E2" s="286"/>
      <c r="F2" s="286"/>
      <c r="G2" s="286"/>
      <c r="H2" s="286"/>
      <c r="I2" s="287" t="s">
        <v>161</v>
      </c>
    </row>
    <row r="3" spans="1:9" ht="15">
      <c r="A3" s="285"/>
      <c r="B3" s="286"/>
      <c r="C3" s="286"/>
      <c r="D3" s="286"/>
      <c r="E3" s="286"/>
      <c r="F3" s="286"/>
      <c r="G3" s="286"/>
      <c r="H3" s="286"/>
      <c r="I3" s="287" t="s">
        <v>162</v>
      </c>
    </row>
    <row r="4" spans="1:9" ht="15">
      <c r="A4" s="363" t="str">
        <f>Прил_1!A4</f>
        <v>от 17.03.2021 № 170</v>
      </c>
      <c r="B4" s="389"/>
      <c r="C4" s="389"/>
      <c r="D4" s="389"/>
      <c r="E4" s="389"/>
      <c r="F4" s="389"/>
      <c r="G4" s="389"/>
      <c r="H4" s="389"/>
      <c r="I4" s="389"/>
    </row>
    <row r="5" spans="1:9" ht="15.75">
      <c r="A5" s="127"/>
      <c r="B5" s="19"/>
      <c r="C5" s="19"/>
      <c r="D5" s="19"/>
      <c r="E5" s="19"/>
      <c r="F5" s="19"/>
      <c r="G5" s="19"/>
      <c r="H5" s="19"/>
      <c r="I5" s="19"/>
    </row>
    <row r="6" spans="1:9" ht="54" customHeight="1">
      <c r="A6" s="390" t="s">
        <v>449</v>
      </c>
      <c r="B6" s="306"/>
      <c r="C6" s="306"/>
      <c r="D6" s="306"/>
      <c r="E6" s="306"/>
      <c r="F6" s="306"/>
      <c r="G6" s="306"/>
      <c r="H6" s="306"/>
      <c r="I6" s="306"/>
    </row>
    <row r="7" spans="1:9" ht="15.75">
      <c r="A7" s="53"/>
      <c r="B7" s="19"/>
      <c r="C7" s="19"/>
      <c r="D7" s="19"/>
      <c r="E7" s="19"/>
      <c r="F7" s="19"/>
      <c r="G7" s="19"/>
      <c r="H7" s="19"/>
      <c r="I7" s="19"/>
    </row>
    <row r="8" spans="1:12" ht="15" thickBot="1">
      <c r="A8" s="391" t="s">
        <v>450</v>
      </c>
      <c r="B8" s="392"/>
      <c r="C8" s="392"/>
      <c r="D8" s="392"/>
      <c r="E8" s="392"/>
      <c r="F8" s="392"/>
      <c r="G8" s="392"/>
      <c r="H8" s="392"/>
      <c r="I8" s="392"/>
      <c r="J8" s="19"/>
      <c r="K8" s="19"/>
      <c r="L8" s="19"/>
    </row>
    <row r="9" spans="1:12" ht="16.5" thickBot="1">
      <c r="A9" s="128" t="s">
        <v>140</v>
      </c>
      <c r="B9" s="60" t="s">
        <v>451</v>
      </c>
      <c r="C9" s="129" t="s">
        <v>264</v>
      </c>
      <c r="D9" s="129" t="s">
        <v>265</v>
      </c>
      <c r="E9" s="60" t="s">
        <v>266</v>
      </c>
      <c r="F9" s="130" t="s">
        <v>267</v>
      </c>
      <c r="G9" s="60" t="s">
        <v>5</v>
      </c>
      <c r="H9" s="130" t="s">
        <v>452</v>
      </c>
      <c r="I9" s="60" t="s">
        <v>270</v>
      </c>
      <c r="J9" s="60" t="s">
        <v>5</v>
      </c>
      <c r="K9" s="130" t="s">
        <v>452</v>
      </c>
      <c r="L9" s="60" t="s">
        <v>270</v>
      </c>
    </row>
    <row r="10" spans="1:12" ht="58.5" customHeight="1">
      <c r="A10" s="131" t="s">
        <v>184</v>
      </c>
      <c r="B10" s="132">
        <v>951</v>
      </c>
      <c r="C10" s="133"/>
      <c r="D10" s="133"/>
      <c r="E10" s="67"/>
      <c r="F10" s="67"/>
      <c r="G10" s="134">
        <f>G11+G34+G37+G42+G45+G58+G61+G64+G69+G72</f>
        <v>15165.999999999998</v>
      </c>
      <c r="H10" s="134">
        <f>H11+H34+H37+H42+H45+H58+H61+H64+H69+H72</f>
        <v>12793.199999999999</v>
      </c>
      <c r="I10" s="134">
        <f>I11+I34+I37+I42+I45+I58+I61+I64+I69+I72</f>
        <v>12965.8</v>
      </c>
      <c r="J10" s="135" t="s">
        <v>453</v>
      </c>
      <c r="K10" s="135" t="s">
        <v>454</v>
      </c>
      <c r="L10" s="135" t="s">
        <v>455</v>
      </c>
    </row>
    <row r="11" spans="1:12" ht="16.5" thickBot="1">
      <c r="A11" s="136" t="s">
        <v>271</v>
      </c>
      <c r="B11" s="137">
        <v>951</v>
      </c>
      <c r="C11" s="138" t="s">
        <v>272</v>
      </c>
      <c r="D11" s="138"/>
      <c r="E11" s="137"/>
      <c r="F11" s="137"/>
      <c r="G11" s="139">
        <f>G12+G19+G21</f>
        <v>7402.679999999999</v>
      </c>
      <c r="H11" s="139">
        <f>H12+H19+H21</f>
        <v>6820.98</v>
      </c>
      <c r="I11" s="139">
        <f>I12+I19+I21</f>
        <v>6914.49</v>
      </c>
      <c r="J11" s="137" t="s">
        <v>456</v>
      </c>
      <c r="K11" s="137" t="s">
        <v>457</v>
      </c>
      <c r="L11" s="137" t="s">
        <v>458</v>
      </c>
    </row>
    <row r="12" spans="1:12" ht="48" thickBot="1">
      <c r="A12" s="140" t="s">
        <v>285</v>
      </c>
      <c r="B12" s="137">
        <v>951</v>
      </c>
      <c r="C12" s="138" t="s">
        <v>272</v>
      </c>
      <c r="D12" s="138" t="s">
        <v>286</v>
      </c>
      <c r="E12" s="137"/>
      <c r="F12" s="137"/>
      <c r="G12" s="141">
        <f>SUM(G13:G18)</f>
        <v>6367.28</v>
      </c>
      <c r="H12" s="141">
        <f>SUM(H13:H18)</f>
        <v>6367.28</v>
      </c>
      <c r="I12" s="141">
        <f>SUM(I13:I18)</f>
        <v>6367.28</v>
      </c>
      <c r="J12" s="137" t="s">
        <v>459</v>
      </c>
      <c r="K12" s="137" t="s">
        <v>288</v>
      </c>
      <c r="L12" s="137" t="s">
        <v>289</v>
      </c>
    </row>
    <row r="13" spans="1:12" ht="78.75">
      <c r="A13" s="142" t="s">
        <v>290</v>
      </c>
      <c r="B13" s="62">
        <v>951</v>
      </c>
      <c r="C13" s="143" t="s">
        <v>272</v>
      </c>
      <c r="D13" s="143" t="s">
        <v>286</v>
      </c>
      <c r="E13" s="62" t="s">
        <v>291</v>
      </c>
      <c r="F13" s="62">
        <v>240</v>
      </c>
      <c r="G13" s="144">
        <v>40.8</v>
      </c>
      <c r="H13" s="144">
        <v>40.8</v>
      </c>
      <c r="I13" s="144">
        <v>40.8</v>
      </c>
      <c r="J13" s="62" t="s">
        <v>292</v>
      </c>
      <c r="K13" s="62" t="s">
        <v>292</v>
      </c>
      <c r="L13" s="62" t="s">
        <v>292</v>
      </c>
    </row>
    <row r="14" spans="1:12" ht="95.25" thickBot="1">
      <c r="A14" s="145" t="s">
        <v>293</v>
      </c>
      <c r="B14" s="146">
        <v>951</v>
      </c>
      <c r="C14" s="147" t="s">
        <v>272</v>
      </c>
      <c r="D14" s="147" t="s">
        <v>286</v>
      </c>
      <c r="E14" s="146" t="s">
        <v>294</v>
      </c>
      <c r="F14" s="146">
        <v>120</v>
      </c>
      <c r="G14" s="99">
        <v>5461.28</v>
      </c>
      <c r="H14" s="99">
        <v>5461.28</v>
      </c>
      <c r="I14" s="99">
        <v>5461.28</v>
      </c>
      <c r="J14" s="148" t="s">
        <v>295</v>
      </c>
      <c r="K14" s="148" t="s">
        <v>296</v>
      </c>
      <c r="L14" s="148" t="s">
        <v>296</v>
      </c>
    </row>
    <row r="15" spans="1:12" ht="79.5" thickBot="1">
      <c r="A15" s="149" t="s">
        <v>297</v>
      </c>
      <c r="B15" s="148">
        <v>951</v>
      </c>
      <c r="C15" s="150" t="s">
        <v>272</v>
      </c>
      <c r="D15" s="150" t="s">
        <v>286</v>
      </c>
      <c r="E15" s="148" t="s">
        <v>298</v>
      </c>
      <c r="F15" s="148">
        <v>240</v>
      </c>
      <c r="G15" s="151">
        <v>800</v>
      </c>
      <c r="H15" s="151">
        <v>800</v>
      </c>
      <c r="I15" s="151">
        <v>800</v>
      </c>
      <c r="J15" s="148" t="s">
        <v>299</v>
      </c>
      <c r="K15" s="148" t="s">
        <v>300</v>
      </c>
      <c r="L15" s="148" t="s">
        <v>301</v>
      </c>
    </row>
    <row r="16" spans="1:12" ht="79.5" thickBot="1">
      <c r="A16" s="149" t="s">
        <v>460</v>
      </c>
      <c r="B16" s="148">
        <v>951</v>
      </c>
      <c r="C16" s="150" t="s">
        <v>272</v>
      </c>
      <c r="D16" s="150" t="s">
        <v>286</v>
      </c>
      <c r="E16" s="148" t="s">
        <v>298</v>
      </c>
      <c r="F16" s="148">
        <v>850</v>
      </c>
      <c r="G16" s="151">
        <v>25</v>
      </c>
      <c r="H16" s="151">
        <v>25</v>
      </c>
      <c r="I16" s="151">
        <v>25</v>
      </c>
      <c r="J16" s="148">
        <v>22.9</v>
      </c>
      <c r="K16" s="148">
        <v>20</v>
      </c>
      <c r="L16" s="148" t="s">
        <v>304</v>
      </c>
    </row>
    <row r="17" spans="1:12" ht="95.25" thickBot="1">
      <c r="A17" s="152" t="s">
        <v>305</v>
      </c>
      <c r="B17" s="148">
        <v>951</v>
      </c>
      <c r="C17" s="150" t="s">
        <v>272</v>
      </c>
      <c r="D17" s="150" t="s">
        <v>286</v>
      </c>
      <c r="E17" s="148" t="s">
        <v>306</v>
      </c>
      <c r="F17" s="148">
        <v>240</v>
      </c>
      <c r="G17" s="151">
        <v>40</v>
      </c>
      <c r="H17" s="151">
        <v>40</v>
      </c>
      <c r="I17" s="151">
        <v>40</v>
      </c>
      <c r="J17" s="148"/>
      <c r="K17" s="148"/>
      <c r="L17" s="148"/>
    </row>
    <row r="18" spans="1:12" ht="85.5" customHeight="1" thickBot="1">
      <c r="A18" s="149" t="s">
        <v>307</v>
      </c>
      <c r="B18" s="148">
        <v>951</v>
      </c>
      <c r="C18" s="150" t="s">
        <v>272</v>
      </c>
      <c r="D18" s="150" t="s">
        <v>286</v>
      </c>
      <c r="E18" s="148" t="s">
        <v>308</v>
      </c>
      <c r="F18" s="148">
        <v>240</v>
      </c>
      <c r="G18" s="151">
        <v>0.2</v>
      </c>
      <c r="H18" s="151">
        <v>0.2</v>
      </c>
      <c r="I18" s="151">
        <v>0.2</v>
      </c>
      <c r="J18" s="148" t="s">
        <v>107</v>
      </c>
      <c r="K18" s="148" t="s">
        <v>107</v>
      </c>
      <c r="L18" s="148" t="s">
        <v>107</v>
      </c>
    </row>
    <row r="19" spans="1:12" ht="16.5" thickBot="1">
      <c r="A19" s="140" t="s">
        <v>309</v>
      </c>
      <c r="B19" s="148">
        <v>951</v>
      </c>
      <c r="C19" s="138" t="s">
        <v>272</v>
      </c>
      <c r="D19" s="138" t="s">
        <v>310</v>
      </c>
      <c r="E19" s="137"/>
      <c r="F19" s="137"/>
      <c r="G19" s="141">
        <f>G20</f>
        <v>581.7</v>
      </c>
      <c r="H19" s="141">
        <f>H20</f>
        <v>0</v>
      </c>
      <c r="I19" s="141">
        <f>I20</f>
        <v>0</v>
      </c>
      <c r="J19" s="137">
        <v>0</v>
      </c>
      <c r="K19" s="137" t="s">
        <v>311</v>
      </c>
      <c r="L19" s="137">
        <v>0</v>
      </c>
    </row>
    <row r="20" spans="1:12" ht="48" thickBot="1">
      <c r="A20" s="149" t="s">
        <v>312</v>
      </c>
      <c r="B20" s="148">
        <v>951</v>
      </c>
      <c r="C20" s="150" t="s">
        <v>272</v>
      </c>
      <c r="D20" s="150" t="s">
        <v>310</v>
      </c>
      <c r="E20" s="148" t="s">
        <v>313</v>
      </c>
      <c r="F20" s="148">
        <v>880</v>
      </c>
      <c r="G20" s="151">
        <v>581.7</v>
      </c>
      <c r="H20" s="151">
        <v>0</v>
      </c>
      <c r="I20" s="151">
        <v>0</v>
      </c>
      <c r="J20" s="148">
        <v>0</v>
      </c>
      <c r="K20" s="148" t="s">
        <v>311</v>
      </c>
      <c r="L20" s="148">
        <v>0</v>
      </c>
    </row>
    <row r="21" spans="1:12" ht="16.5" thickBot="1">
      <c r="A21" s="136" t="s">
        <v>314</v>
      </c>
      <c r="B21" s="137">
        <v>951</v>
      </c>
      <c r="C21" s="138" t="s">
        <v>272</v>
      </c>
      <c r="D21" s="138">
        <v>13</v>
      </c>
      <c r="E21" s="137"/>
      <c r="F21" s="137"/>
      <c r="G21" s="141">
        <f>SUM(G22:G33)</f>
        <v>453.69999999999993</v>
      </c>
      <c r="H21" s="141">
        <f>SUM(H22:H33)</f>
        <v>453.69999999999993</v>
      </c>
      <c r="I21" s="141">
        <f>SUM(I22:I33)</f>
        <v>547.21</v>
      </c>
      <c r="J21" s="137" t="s">
        <v>315</v>
      </c>
      <c r="K21" s="137" t="s">
        <v>316</v>
      </c>
      <c r="L21" s="137" t="s">
        <v>317</v>
      </c>
    </row>
    <row r="22" spans="1:12" ht="79.5" thickBot="1">
      <c r="A22" s="57" t="s">
        <v>318</v>
      </c>
      <c r="B22" s="148">
        <v>951</v>
      </c>
      <c r="C22" s="150" t="s">
        <v>272</v>
      </c>
      <c r="D22" s="150">
        <v>13</v>
      </c>
      <c r="E22" s="148" t="s">
        <v>319</v>
      </c>
      <c r="F22" s="148">
        <v>240</v>
      </c>
      <c r="G22" s="151">
        <v>0</v>
      </c>
      <c r="H22" s="151">
        <v>0</v>
      </c>
      <c r="I22" s="151">
        <v>0</v>
      </c>
      <c r="J22" s="148">
        <v>0</v>
      </c>
      <c r="K22" s="148">
        <v>0</v>
      </c>
      <c r="L22" s="148">
        <v>0</v>
      </c>
    </row>
    <row r="23" spans="1:12" ht="95.25" thickBot="1">
      <c r="A23" s="57" t="s">
        <v>320</v>
      </c>
      <c r="B23" s="148">
        <v>951</v>
      </c>
      <c r="C23" s="150" t="s">
        <v>272</v>
      </c>
      <c r="D23" s="150">
        <v>13</v>
      </c>
      <c r="E23" s="218" t="s">
        <v>619</v>
      </c>
      <c r="F23" s="148">
        <v>240</v>
      </c>
      <c r="G23" s="151">
        <v>3</v>
      </c>
      <c r="H23" s="151">
        <v>3</v>
      </c>
      <c r="I23" s="151">
        <v>3</v>
      </c>
      <c r="J23" s="148" t="s">
        <v>321</v>
      </c>
      <c r="K23" s="148" t="s">
        <v>321</v>
      </c>
      <c r="L23" s="148" t="s">
        <v>321</v>
      </c>
    </row>
    <row r="24" spans="1:12" ht="95.25" thickBot="1">
      <c r="A24" s="57" t="s">
        <v>322</v>
      </c>
      <c r="B24" s="148">
        <v>951</v>
      </c>
      <c r="C24" s="150" t="s">
        <v>272</v>
      </c>
      <c r="D24" s="150">
        <v>13</v>
      </c>
      <c r="E24" s="148" t="s">
        <v>323</v>
      </c>
      <c r="F24" s="148">
        <v>240</v>
      </c>
      <c r="G24" s="151">
        <v>1</v>
      </c>
      <c r="H24" s="151">
        <v>1</v>
      </c>
      <c r="I24" s="151">
        <v>1</v>
      </c>
      <c r="J24" s="148" t="s">
        <v>324</v>
      </c>
      <c r="K24" s="148" t="s">
        <v>324</v>
      </c>
      <c r="L24" s="148" t="s">
        <v>324</v>
      </c>
    </row>
    <row r="25" spans="1:12" s="226" customFormat="1" ht="32.25" thickBot="1">
      <c r="A25" s="428" t="s">
        <v>661</v>
      </c>
      <c r="B25" s="218">
        <v>951</v>
      </c>
      <c r="C25" s="150" t="s">
        <v>272</v>
      </c>
      <c r="D25" s="150" t="s">
        <v>463</v>
      </c>
      <c r="E25" s="218" t="s">
        <v>663</v>
      </c>
      <c r="F25" s="218">
        <v>240</v>
      </c>
      <c r="G25" s="162">
        <v>2</v>
      </c>
      <c r="H25" s="162">
        <v>2</v>
      </c>
      <c r="I25" s="162">
        <v>2</v>
      </c>
      <c r="J25" s="218"/>
      <c r="K25" s="218"/>
      <c r="L25" s="218"/>
    </row>
    <row r="26" spans="1:12" ht="95.25" thickBot="1">
      <c r="A26" s="429" t="s">
        <v>461</v>
      </c>
      <c r="B26" s="148">
        <v>951</v>
      </c>
      <c r="C26" s="150" t="s">
        <v>272</v>
      </c>
      <c r="D26" s="150">
        <v>13</v>
      </c>
      <c r="E26" s="148" t="s">
        <v>326</v>
      </c>
      <c r="F26" s="148">
        <v>240</v>
      </c>
      <c r="G26" s="144">
        <v>3</v>
      </c>
      <c r="H26" s="144">
        <v>3</v>
      </c>
      <c r="I26" s="144">
        <v>3</v>
      </c>
      <c r="J26" s="148" t="s">
        <v>327</v>
      </c>
      <c r="K26" s="148" t="s">
        <v>327</v>
      </c>
      <c r="L26" s="148" t="s">
        <v>327</v>
      </c>
    </row>
    <row r="27" spans="1:12" ht="90" customHeight="1" thickBot="1">
      <c r="A27" s="61" t="s">
        <v>462</v>
      </c>
      <c r="B27" s="62">
        <v>951</v>
      </c>
      <c r="C27" s="153" t="s">
        <v>272</v>
      </c>
      <c r="D27" s="153" t="s">
        <v>463</v>
      </c>
      <c r="E27" s="154" t="s">
        <v>329</v>
      </c>
      <c r="F27" s="154">
        <v>240</v>
      </c>
      <c r="G27" s="155">
        <v>166.2</v>
      </c>
      <c r="H27" s="155">
        <v>66.2</v>
      </c>
      <c r="I27" s="155">
        <v>30</v>
      </c>
      <c r="J27" s="62" t="s">
        <v>464</v>
      </c>
      <c r="K27" s="62" t="s">
        <v>465</v>
      </c>
      <c r="L27" s="62" t="s">
        <v>465</v>
      </c>
    </row>
    <row r="28" spans="1:12" ht="63.75" thickBot="1">
      <c r="A28" s="156" t="s">
        <v>330</v>
      </c>
      <c r="B28" s="146">
        <v>951</v>
      </c>
      <c r="C28" s="147" t="s">
        <v>272</v>
      </c>
      <c r="D28" s="147">
        <v>13</v>
      </c>
      <c r="E28" s="146" t="s">
        <v>331</v>
      </c>
      <c r="F28" s="146">
        <v>240</v>
      </c>
      <c r="G28" s="151">
        <v>5</v>
      </c>
      <c r="H28" s="151">
        <v>5</v>
      </c>
      <c r="I28" s="151">
        <v>5</v>
      </c>
      <c r="J28" s="148" t="s">
        <v>327</v>
      </c>
      <c r="K28" s="148" t="s">
        <v>327</v>
      </c>
      <c r="L28" s="148" t="s">
        <v>327</v>
      </c>
    </row>
    <row r="29" spans="1:12" ht="79.5" thickBot="1">
      <c r="A29" s="57" t="s">
        <v>332</v>
      </c>
      <c r="B29" s="148">
        <v>951</v>
      </c>
      <c r="C29" s="150" t="s">
        <v>272</v>
      </c>
      <c r="D29" s="150">
        <v>13</v>
      </c>
      <c r="E29" s="148" t="s">
        <v>333</v>
      </c>
      <c r="F29" s="148">
        <v>240</v>
      </c>
      <c r="G29" s="151">
        <v>60</v>
      </c>
      <c r="H29" s="151">
        <v>60</v>
      </c>
      <c r="I29" s="151">
        <v>60</v>
      </c>
      <c r="J29" s="148" t="s">
        <v>334</v>
      </c>
      <c r="K29" s="148" t="s">
        <v>335</v>
      </c>
      <c r="L29" s="148" t="s">
        <v>335</v>
      </c>
    </row>
    <row r="30" spans="1:12" ht="63.75" thickBot="1">
      <c r="A30" s="57" t="s">
        <v>336</v>
      </c>
      <c r="B30" s="148">
        <v>951</v>
      </c>
      <c r="C30" s="150" t="s">
        <v>272</v>
      </c>
      <c r="D30" s="150">
        <v>13</v>
      </c>
      <c r="E30" s="148" t="s">
        <v>337</v>
      </c>
      <c r="F30" s="148">
        <v>540</v>
      </c>
      <c r="G30" s="99">
        <v>36.9</v>
      </c>
      <c r="H30" s="99">
        <v>36.9</v>
      </c>
      <c r="I30" s="99">
        <v>36.9</v>
      </c>
      <c r="J30" s="148" t="s">
        <v>338</v>
      </c>
      <c r="K30" s="148" t="s">
        <v>338</v>
      </c>
      <c r="L30" s="148" t="s">
        <v>338</v>
      </c>
    </row>
    <row r="31" spans="1:12" ht="48" thickBot="1">
      <c r="A31" s="57" t="s">
        <v>339</v>
      </c>
      <c r="B31" s="148">
        <v>951</v>
      </c>
      <c r="C31" s="150" t="s">
        <v>272</v>
      </c>
      <c r="D31" s="150">
        <v>13</v>
      </c>
      <c r="E31" s="148" t="s">
        <v>340</v>
      </c>
      <c r="F31" s="148">
        <v>240</v>
      </c>
      <c r="G31" s="151">
        <v>80</v>
      </c>
      <c r="H31" s="151">
        <v>27.97</v>
      </c>
      <c r="I31" s="151">
        <v>20</v>
      </c>
      <c r="J31" s="148" t="s">
        <v>341</v>
      </c>
      <c r="K31" s="148" t="s">
        <v>342</v>
      </c>
      <c r="L31" s="148" t="s">
        <v>342</v>
      </c>
    </row>
    <row r="32" spans="1:12" ht="48" thickBot="1">
      <c r="A32" s="57" t="s">
        <v>343</v>
      </c>
      <c r="B32" s="148">
        <v>951</v>
      </c>
      <c r="C32" s="150" t="s">
        <v>272</v>
      </c>
      <c r="D32" s="150">
        <v>13</v>
      </c>
      <c r="E32" s="148" t="s">
        <v>340</v>
      </c>
      <c r="F32" s="148">
        <v>850</v>
      </c>
      <c r="G32" s="99">
        <v>96.6</v>
      </c>
      <c r="H32" s="99">
        <v>96.6</v>
      </c>
      <c r="I32" s="99">
        <v>96.6</v>
      </c>
      <c r="J32" s="148" t="s">
        <v>344</v>
      </c>
      <c r="K32" s="148" t="s">
        <v>345</v>
      </c>
      <c r="L32" s="148" t="s">
        <v>346</v>
      </c>
    </row>
    <row r="33" spans="1:12" ht="32.25" thickBot="1">
      <c r="A33" s="149" t="s">
        <v>347</v>
      </c>
      <c r="B33" s="148">
        <v>951</v>
      </c>
      <c r="C33" s="150" t="s">
        <v>272</v>
      </c>
      <c r="D33" s="150">
        <v>13</v>
      </c>
      <c r="E33" s="157" t="s">
        <v>348</v>
      </c>
      <c r="F33" s="148">
        <v>880</v>
      </c>
      <c r="G33" s="151">
        <v>0</v>
      </c>
      <c r="H33" s="151">
        <v>152.03</v>
      </c>
      <c r="I33" s="151">
        <v>289.71</v>
      </c>
      <c r="J33" s="148">
        <v>0</v>
      </c>
      <c r="K33" s="148" t="s">
        <v>349</v>
      </c>
      <c r="L33" s="148" t="s">
        <v>350</v>
      </c>
    </row>
    <row r="34" spans="1:12" ht="16.5" thickBot="1">
      <c r="A34" s="140" t="s">
        <v>466</v>
      </c>
      <c r="B34" s="137">
        <v>951</v>
      </c>
      <c r="C34" s="138" t="s">
        <v>352</v>
      </c>
      <c r="D34" s="138"/>
      <c r="E34" s="137"/>
      <c r="F34" s="137"/>
      <c r="G34" s="141">
        <f aca="true" t="shared" si="0" ref="G34:I35">G35</f>
        <v>240.2</v>
      </c>
      <c r="H34" s="141">
        <f t="shared" si="0"/>
        <v>207.3</v>
      </c>
      <c r="I34" s="141">
        <f t="shared" si="0"/>
        <v>207.3</v>
      </c>
      <c r="J34" s="137" t="s">
        <v>112</v>
      </c>
      <c r="K34" s="137" t="s">
        <v>113</v>
      </c>
      <c r="L34" s="137" t="s">
        <v>114</v>
      </c>
    </row>
    <row r="35" spans="1:12" ht="16.5" thickBot="1">
      <c r="A35" s="57" t="s">
        <v>353</v>
      </c>
      <c r="B35" s="148">
        <v>951</v>
      </c>
      <c r="C35" s="150" t="s">
        <v>352</v>
      </c>
      <c r="D35" s="150" t="s">
        <v>277</v>
      </c>
      <c r="E35" s="148"/>
      <c r="F35" s="148"/>
      <c r="G35" s="158">
        <f t="shared" si="0"/>
        <v>240.2</v>
      </c>
      <c r="H35" s="158">
        <f t="shared" si="0"/>
        <v>207.3</v>
      </c>
      <c r="I35" s="158">
        <f t="shared" si="0"/>
        <v>207.3</v>
      </c>
      <c r="J35" s="148" t="s">
        <v>112</v>
      </c>
      <c r="K35" s="148" t="s">
        <v>113</v>
      </c>
      <c r="L35" s="148" t="s">
        <v>114</v>
      </c>
    </row>
    <row r="36" spans="1:12" ht="63.75" thickBot="1">
      <c r="A36" s="149" t="s">
        <v>354</v>
      </c>
      <c r="B36" s="148">
        <v>951</v>
      </c>
      <c r="C36" s="150" t="s">
        <v>352</v>
      </c>
      <c r="D36" s="150" t="s">
        <v>277</v>
      </c>
      <c r="E36" s="148" t="s">
        <v>355</v>
      </c>
      <c r="F36" s="148">
        <v>120</v>
      </c>
      <c r="G36" s="99">
        <v>240.2</v>
      </c>
      <c r="H36" s="99">
        <v>207.3</v>
      </c>
      <c r="I36" s="99">
        <v>207.3</v>
      </c>
      <c r="J36" s="148" t="s">
        <v>112</v>
      </c>
      <c r="K36" s="148" t="s">
        <v>113</v>
      </c>
      <c r="L36" s="148" t="s">
        <v>114</v>
      </c>
    </row>
    <row r="37" spans="1:12" ht="16.5" thickBot="1">
      <c r="A37" s="140" t="s">
        <v>467</v>
      </c>
      <c r="B37" s="137">
        <v>951</v>
      </c>
      <c r="C37" s="138" t="s">
        <v>277</v>
      </c>
      <c r="D37" s="138"/>
      <c r="E37" s="137"/>
      <c r="F37" s="137"/>
      <c r="G37" s="141">
        <f>G38</f>
        <v>4</v>
      </c>
      <c r="H37" s="141">
        <f>H38</f>
        <v>4</v>
      </c>
      <c r="I37" s="141">
        <f>I38</f>
        <v>4</v>
      </c>
      <c r="J37" s="137" t="s">
        <v>357</v>
      </c>
      <c r="K37" s="137" t="s">
        <v>357</v>
      </c>
      <c r="L37" s="137" t="s">
        <v>357</v>
      </c>
    </row>
    <row r="38" spans="1:12" ht="32.25" thickBot="1">
      <c r="A38" s="57" t="s">
        <v>358</v>
      </c>
      <c r="B38" s="148">
        <v>951</v>
      </c>
      <c r="C38" s="150" t="s">
        <v>277</v>
      </c>
      <c r="D38" s="150" t="s">
        <v>359</v>
      </c>
      <c r="E38" s="148"/>
      <c r="F38" s="148"/>
      <c r="G38" s="141">
        <f>SUM(G39:G41)</f>
        <v>4</v>
      </c>
      <c r="H38" s="141">
        <f>SUM(H39:H41)</f>
        <v>4</v>
      </c>
      <c r="I38" s="141">
        <f>SUM(I39:I41)</f>
        <v>4</v>
      </c>
      <c r="J38" s="137" t="s">
        <v>357</v>
      </c>
      <c r="K38" s="137" t="s">
        <v>357</v>
      </c>
      <c r="L38" s="137" t="s">
        <v>357</v>
      </c>
    </row>
    <row r="39" spans="1:12" ht="79.5" thickBot="1">
      <c r="A39" s="142" t="s">
        <v>290</v>
      </c>
      <c r="B39" s="62">
        <v>951</v>
      </c>
      <c r="C39" s="143" t="s">
        <v>277</v>
      </c>
      <c r="D39" s="143" t="s">
        <v>359</v>
      </c>
      <c r="E39" s="62" t="s">
        <v>291</v>
      </c>
      <c r="F39" s="62">
        <v>240</v>
      </c>
      <c r="G39" s="144">
        <v>0</v>
      </c>
      <c r="H39" s="144">
        <v>0</v>
      </c>
      <c r="I39" s="144">
        <v>0</v>
      </c>
      <c r="J39" s="62" t="s">
        <v>119</v>
      </c>
      <c r="K39" s="62" t="s">
        <v>119</v>
      </c>
      <c r="L39" s="62" t="s">
        <v>119</v>
      </c>
    </row>
    <row r="40" spans="1:12" ht="94.5">
      <c r="A40" s="64" t="s">
        <v>360</v>
      </c>
      <c r="B40" s="62">
        <v>951</v>
      </c>
      <c r="C40" s="143" t="s">
        <v>277</v>
      </c>
      <c r="D40" s="143" t="s">
        <v>359</v>
      </c>
      <c r="E40" s="62" t="s">
        <v>361</v>
      </c>
      <c r="F40" s="62">
        <v>240</v>
      </c>
      <c r="G40" s="159">
        <v>0</v>
      </c>
      <c r="H40" s="159">
        <v>0</v>
      </c>
      <c r="I40" s="159">
        <v>0</v>
      </c>
      <c r="J40" s="62" t="s">
        <v>119</v>
      </c>
      <c r="K40" s="62">
        <v>0</v>
      </c>
      <c r="L40" s="62">
        <v>0</v>
      </c>
    </row>
    <row r="41" spans="1:12" ht="79.5" thickBot="1">
      <c r="A41" s="152" t="s">
        <v>362</v>
      </c>
      <c r="B41" s="148">
        <v>951</v>
      </c>
      <c r="C41" s="150" t="s">
        <v>277</v>
      </c>
      <c r="D41" s="150" t="s">
        <v>359</v>
      </c>
      <c r="E41" s="148" t="s">
        <v>363</v>
      </c>
      <c r="F41" s="148">
        <v>240</v>
      </c>
      <c r="G41" s="151">
        <v>4</v>
      </c>
      <c r="H41" s="151">
        <v>4</v>
      </c>
      <c r="I41" s="151">
        <v>4</v>
      </c>
      <c r="J41" s="148" t="s">
        <v>357</v>
      </c>
      <c r="K41" s="148" t="s">
        <v>357</v>
      </c>
      <c r="L41" s="148" t="s">
        <v>357</v>
      </c>
    </row>
    <row r="42" spans="1:12" ht="16.5" thickBot="1">
      <c r="A42" s="160" t="s">
        <v>364</v>
      </c>
      <c r="B42" s="137">
        <v>951</v>
      </c>
      <c r="C42" s="138" t="s">
        <v>286</v>
      </c>
      <c r="D42" s="138"/>
      <c r="E42" s="137"/>
      <c r="F42" s="137"/>
      <c r="G42" s="141">
        <f aca="true" t="shared" si="1" ref="G42:I43">G43</f>
        <v>40</v>
      </c>
      <c r="H42" s="141">
        <f t="shared" si="1"/>
        <v>40</v>
      </c>
      <c r="I42" s="141">
        <f t="shared" si="1"/>
        <v>40</v>
      </c>
      <c r="J42" s="137" t="s">
        <v>57</v>
      </c>
      <c r="K42" s="137" t="s">
        <v>119</v>
      </c>
      <c r="L42" s="137" t="s">
        <v>119</v>
      </c>
    </row>
    <row r="43" spans="1:12" ht="16.5" thickBot="1">
      <c r="A43" s="160" t="s">
        <v>365</v>
      </c>
      <c r="B43" s="148">
        <v>951</v>
      </c>
      <c r="C43" s="150" t="s">
        <v>286</v>
      </c>
      <c r="D43" s="150">
        <v>12</v>
      </c>
      <c r="E43" s="148"/>
      <c r="F43" s="148"/>
      <c r="G43" s="141">
        <f t="shared" si="1"/>
        <v>40</v>
      </c>
      <c r="H43" s="141">
        <f t="shared" si="1"/>
        <v>40</v>
      </c>
      <c r="I43" s="141">
        <f t="shared" si="1"/>
        <v>40</v>
      </c>
      <c r="J43" s="137" t="s">
        <v>57</v>
      </c>
      <c r="K43" s="137" t="s">
        <v>119</v>
      </c>
      <c r="L43" s="137" t="s">
        <v>119</v>
      </c>
    </row>
    <row r="44" spans="1:12" ht="79.5" thickBot="1">
      <c r="A44" s="57" t="s">
        <v>332</v>
      </c>
      <c r="B44" s="148">
        <v>951</v>
      </c>
      <c r="C44" s="150" t="s">
        <v>286</v>
      </c>
      <c r="D44" s="150">
        <v>12</v>
      </c>
      <c r="E44" s="148" t="s">
        <v>333</v>
      </c>
      <c r="F44" s="148">
        <v>240</v>
      </c>
      <c r="G44" s="99">
        <v>40</v>
      </c>
      <c r="H44" s="99">
        <v>40</v>
      </c>
      <c r="I44" s="99">
        <v>40</v>
      </c>
      <c r="J44" s="148" t="s">
        <v>57</v>
      </c>
      <c r="K44" s="148" t="s">
        <v>119</v>
      </c>
      <c r="L44" s="148" t="s">
        <v>119</v>
      </c>
    </row>
    <row r="45" spans="1:12" ht="16.5" thickBot="1">
      <c r="A45" s="136" t="s">
        <v>367</v>
      </c>
      <c r="B45" s="137">
        <v>951</v>
      </c>
      <c r="C45" s="138" t="s">
        <v>368</v>
      </c>
      <c r="D45" s="138"/>
      <c r="E45" s="148"/>
      <c r="F45" s="161"/>
      <c r="G45" s="139">
        <f>G46+G48</f>
        <v>2446.7200000000003</v>
      </c>
      <c r="H45" s="139">
        <f>H46+H48</f>
        <v>1313.5</v>
      </c>
      <c r="I45" s="139">
        <f>I46+I48</f>
        <v>1279.99</v>
      </c>
      <c r="J45" s="137" t="s">
        <v>369</v>
      </c>
      <c r="K45" s="137" t="s">
        <v>370</v>
      </c>
      <c r="L45" s="137" t="s">
        <v>371</v>
      </c>
    </row>
    <row r="46" spans="1:12" ht="16.5" thickBot="1">
      <c r="A46" s="140" t="s">
        <v>372</v>
      </c>
      <c r="B46" s="137">
        <v>951</v>
      </c>
      <c r="C46" s="138" t="s">
        <v>368</v>
      </c>
      <c r="D46" s="138" t="s">
        <v>352</v>
      </c>
      <c r="E46" s="137"/>
      <c r="F46" s="137"/>
      <c r="G46" s="141">
        <f>G47</f>
        <v>300</v>
      </c>
      <c r="H46" s="141">
        <f>H47</f>
        <v>300</v>
      </c>
      <c r="I46" s="141">
        <f>I47</f>
        <v>300</v>
      </c>
      <c r="J46" s="137" t="s">
        <v>373</v>
      </c>
      <c r="K46" s="137" t="s">
        <v>374</v>
      </c>
      <c r="L46" s="137" t="s">
        <v>375</v>
      </c>
    </row>
    <row r="47" spans="1:12" ht="95.25" thickBot="1">
      <c r="A47" s="57" t="s">
        <v>468</v>
      </c>
      <c r="B47" s="148">
        <v>951</v>
      </c>
      <c r="C47" s="150" t="s">
        <v>368</v>
      </c>
      <c r="D47" s="150" t="s">
        <v>352</v>
      </c>
      <c r="E47" s="148" t="s">
        <v>376</v>
      </c>
      <c r="F47" s="148">
        <v>240</v>
      </c>
      <c r="G47" s="151">
        <v>300</v>
      </c>
      <c r="H47" s="151">
        <v>300</v>
      </c>
      <c r="I47" s="151">
        <v>300</v>
      </c>
      <c r="J47" s="148" t="s">
        <v>373</v>
      </c>
      <c r="K47" s="148" t="s">
        <v>374</v>
      </c>
      <c r="L47" s="148" t="s">
        <v>375</v>
      </c>
    </row>
    <row r="48" spans="1:12" ht="16.5" thickBot="1">
      <c r="A48" s="136" t="s">
        <v>377</v>
      </c>
      <c r="B48" s="137">
        <v>951</v>
      </c>
      <c r="C48" s="138" t="s">
        <v>368</v>
      </c>
      <c r="D48" s="138" t="s">
        <v>277</v>
      </c>
      <c r="E48" s="137"/>
      <c r="F48" s="137"/>
      <c r="G48" s="141">
        <f>G49+G50+G51+G52+G53+G54+G55+G56+G57</f>
        <v>2146.7200000000003</v>
      </c>
      <c r="H48" s="141">
        <f>H49+H50+H51+H52+H53+H54+H55+H56+H57</f>
        <v>1013.5</v>
      </c>
      <c r="I48" s="141">
        <f>I49+I50+I51+I52+I53+I54+I55+I56+I57</f>
        <v>979.99</v>
      </c>
      <c r="J48" s="137" t="s">
        <v>378</v>
      </c>
      <c r="K48" s="137" t="s">
        <v>379</v>
      </c>
      <c r="L48" s="137" t="s">
        <v>380</v>
      </c>
    </row>
    <row r="49" spans="1:12" s="226" customFormat="1" ht="32.25" thickBot="1">
      <c r="A49" s="164" t="s">
        <v>657</v>
      </c>
      <c r="B49" s="218">
        <v>951</v>
      </c>
      <c r="C49" s="150" t="s">
        <v>368</v>
      </c>
      <c r="D49" s="150" t="s">
        <v>277</v>
      </c>
      <c r="E49" s="218" t="s">
        <v>658</v>
      </c>
      <c r="F49" s="218">
        <v>240</v>
      </c>
      <c r="G49" s="158">
        <v>150.11</v>
      </c>
      <c r="H49" s="158">
        <v>0</v>
      </c>
      <c r="I49" s="158">
        <v>0</v>
      </c>
      <c r="J49" s="137"/>
      <c r="K49" s="137"/>
      <c r="L49" s="137"/>
    </row>
    <row r="50" spans="1:12" ht="79.5" thickBot="1">
      <c r="A50" s="149" t="s">
        <v>381</v>
      </c>
      <c r="B50" s="148">
        <v>951</v>
      </c>
      <c r="C50" s="150" t="s">
        <v>368</v>
      </c>
      <c r="D50" s="150" t="s">
        <v>277</v>
      </c>
      <c r="E50" s="148" t="s">
        <v>382</v>
      </c>
      <c r="F50" s="148">
        <v>240</v>
      </c>
      <c r="G50" s="151">
        <v>596.21</v>
      </c>
      <c r="H50" s="151">
        <v>100</v>
      </c>
      <c r="I50" s="151">
        <v>100</v>
      </c>
      <c r="J50" s="148" t="s">
        <v>383</v>
      </c>
      <c r="K50" s="148">
        <v>0</v>
      </c>
      <c r="L50" s="148">
        <v>0</v>
      </c>
    </row>
    <row r="51" spans="1:12" ht="101.25" customHeight="1">
      <c r="A51" s="61" t="s">
        <v>469</v>
      </c>
      <c r="B51" s="62">
        <v>951</v>
      </c>
      <c r="C51" s="143" t="s">
        <v>368</v>
      </c>
      <c r="D51" s="143" t="s">
        <v>277</v>
      </c>
      <c r="E51" s="62" t="s">
        <v>385</v>
      </c>
      <c r="F51" s="62">
        <v>240</v>
      </c>
      <c r="G51" s="144">
        <v>157.5</v>
      </c>
      <c r="H51" s="144">
        <v>72.5</v>
      </c>
      <c r="I51" s="144">
        <v>52.5</v>
      </c>
      <c r="J51" s="62" t="s">
        <v>386</v>
      </c>
      <c r="K51" s="62" t="s">
        <v>387</v>
      </c>
      <c r="L51" s="154"/>
    </row>
    <row r="52" spans="1:12" ht="95.25" thickBot="1">
      <c r="A52" s="145" t="s">
        <v>470</v>
      </c>
      <c r="B52" s="146">
        <v>951</v>
      </c>
      <c r="C52" s="147" t="s">
        <v>368</v>
      </c>
      <c r="D52" s="147" t="s">
        <v>277</v>
      </c>
      <c r="E52" s="146" t="s">
        <v>389</v>
      </c>
      <c r="F52" s="146">
        <v>240</v>
      </c>
      <c r="G52" s="151">
        <v>281.9</v>
      </c>
      <c r="H52" s="151">
        <v>60</v>
      </c>
      <c r="I52" s="151">
        <v>26.49</v>
      </c>
      <c r="J52" s="148" t="s">
        <v>390</v>
      </c>
      <c r="K52" s="148" t="s">
        <v>391</v>
      </c>
      <c r="L52" s="148" t="s">
        <v>392</v>
      </c>
    </row>
    <row r="53" spans="1:12" ht="95.25" thickBot="1">
      <c r="A53" s="57" t="s">
        <v>393</v>
      </c>
      <c r="B53" s="148">
        <v>951</v>
      </c>
      <c r="C53" s="150" t="s">
        <v>368</v>
      </c>
      <c r="D53" s="150" t="s">
        <v>277</v>
      </c>
      <c r="E53" s="148" t="s">
        <v>394</v>
      </c>
      <c r="F53" s="148">
        <v>240</v>
      </c>
      <c r="G53" s="151">
        <v>865</v>
      </c>
      <c r="H53" s="151">
        <v>685</v>
      </c>
      <c r="I53" s="151">
        <v>705</v>
      </c>
      <c r="J53" s="148" t="s">
        <v>395</v>
      </c>
      <c r="K53" s="148" t="s">
        <v>396</v>
      </c>
      <c r="L53" s="148" t="s">
        <v>397</v>
      </c>
    </row>
    <row r="54" spans="1:12" ht="95.25" thickBot="1">
      <c r="A54" s="149" t="s">
        <v>471</v>
      </c>
      <c r="B54" s="148">
        <v>951</v>
      </c>
      <c r="C54" s="150" t="s">
        <v>368</v>
      </c>
      <c r="D54" s="150" t="s">
        <v>277</v>
      </c>
      <c r="E54" s="148" t="s">
        <v>399</v>
      </c>
      <c r="F54" s="148">
        <v>240</v>
      </c>
      <c r="G54" s="151">
        <v>40</v>
      </c>
      <c r="H54" s="151">
        <v>40</v>
      </c>
      <c r="I54" s="151">
        <v>40</v>
      </c>
      <c r="J54" s="148" t="s">
        <v>57</v>
      </c>
      <c r="K54" s="148">
        <v>0</v>
      </c>
      <c r="L54" s="148">
        <v>0</v>
      </c>
    </row>
    <row r="55" spans="1:12" ht="95.25" thickBot="1">
      <c r="A55" s="142" t="s">
        <v>400</v>
      </c>
      <c r="B55" s="154">
        <v>951</v>
      </c>
      <c r="C55" s="153" t="s">
        <v>368</v>
      </c>
      <c r="D55" s="153" t="s">
        <v>277</v>
      </c>
      <c r="E55" s="154" t="s">
        <v>401</v>
      </c>
      <c r="F55" s="154">
        <v>240</v>
      </c>
      <c r="G55" s="162">
        <v>30</v>
      </c>
      <c r="H55" s="162">
        <v>30</v>
      </c>
      <c r="I55" s="162">
        <v>30</v>
      </c>
      <c r="J55" s="154"/>
      <c r="K55" s="154"/>
      <c r="L55" s="154"/>
    </row>
    <row r="56" spans="1:12" ht="103.5" customHeight="1">
      <c r="A56" s="61" t="s">
        <v>402</v>
      </c>
      <c r="B56" s="62">
        <v>951</v>
      </c>
      <c r="C56" s="143" t="s">
        <v>368</v>
      </c>
      <c r="D56" s="143" t="s">
        <v>277</v>
      </c>
      <c r="E56" s="62" t="s">
        <v>403</v>
      </c>
      <c r="F56" s="62">
        <v>540</v>
      </c>
      <c r="G56" s="144">
        <v>1</v>
      </c>
      <c r="H56" s="144">
        <v>1</v>
      </c>
      <c r="I56" s="144">
        <v>1</v>
      </c>
      <c r="J56" s="62" t="s">
        <v>324</v>
      </c>
      <c r="K56" s="62" t="s">
        <v>324</v>
      </c>
      <c r="L56" s="154"/>
    </row>
    <row r="57" spans="1:12" ht="95.25" thickBot="1">
      <c r="A57" s="156" t="s">
        <v>404</v>
      </c>
      <c r="B57" s="146">
        <v>951</v>
      </c>
      <c r="C57" s="147" t="s">
        <v>368</v>
      </c>
      <c r="D57" s="147" t="s">
        <v>277</v>
      </c>
      <c r="E57" s="146" t="s">
        <v>405</v>
      </c>
      <c r="F57" s="146">
        <v>240</v>
      </c>
      <c r="G57" s="151">
        <v>25</v>
      </c>
      <c r="H57" s="151">
        <v>25</v>
      </c>
      <c r="I57" s="151">
        <v>25</v>
      </c>
      <c r="J57" s="148" t="s">
        <v>406</v>
      </c>
      <c r="K57" s="148" t="s">
        <v>327</v>
      </c>
      <c r="L57" s="148" t="s">
        <v>327</v>
      </c>
    </row>
    <row r="58" spans="1:12" ht="16.5" thickBot="1">
      <c r="A58" s="140" t="s">
        <v>472</v>
      </c>
      <c r="B58" s="137">
        <v>951</v>
      </c>
      <c r="C58" s="138" t="s">
        <v>408</v>
      </c>
      <c r="D58" s="138"/>
      <c r="E58" s="137"/>
      <c r="F58" s="137"/>
      <c r="G58" s="141">
        <f aca="true" t="shared" si="2" ref="G58:L59">G59</f>
        <v>26.4</v>
      </c>
      <c r="H58" s="141">
        <f t="shared" si="2"/>
        <v>26.4</v>
      </c>
      <c r="I58" s="141">
        <f t="shared" si="2"/>
        <v>26.4</v>
      </c>
      <c r="J58" s="141" t="str">
        <f t="shared" si="2"/>
        <v>26,4</v>
      </c>
      <c r="K58" s="141" t="str">
        <f t="shared" si="2"/>
        <v>26,4</v>
      </c>
      <c r="L58" s="141" t="str">
        <f t="shared" si="2"/>
        <v>26,4</v>
      </c>
    </row>
    <row r="59" spans="1:12" ht="16.5" thickBot="1">
      <c r="A59" s="57" t="s">
        <v>410</v>
      </c>
      <c r="B59" s="137">
        <v>951</v>
      </c>
      <c r="C59" s="138" t="s">
        <v>408</v>
      </c>
      <c r="D59" s="138" t="s">
        <v>352</v>
      </c>
      <c r="E59" s="137"/>
      <c r="F59" s="137"/>
      <c r="G59" s="141">
        <f t="shared" si="2"/>
        <v>26.4</v>
      </c>
      <c r="H59" s="141">
        <f t="shared" si="2"/>
        <v>26.4</v>
      </c>
      <c r="I59" s="141">
        <f t="shared" si="2"/>
        <v>26.4</v>
      </c>
      <c r="J59" s="141" t="str">
        <f t="shared" si="2"/>
        <v>26,4</v>
      </c>
      <c r="K59" s="141" t="str">
        <f t="shared" si="2"/>
        <v>26,4</v>
      </c>
      <c r="L59" s="141" t="str">
        <f t="shared" si="2"/>
        <v>26,4</v>
      </c>
    </row>
    <row r="60" spans="1:12" ht="79.5" thickBot="1">
      <c r="A60" s="57" t="s">
        <v>411</v>
      </c>
      <c r="B60" s="148">
        <v>951</v>
      </c>
      <c r="C60" s="150" t="s">
        <v>408</v>
      </c>
      <c r="D60" s="150" t="s">
        <v>352</v>
      </c>
      <c r="E60" s="148" t="s">
        <v>412</v>
      </c>
      <c r="F60" s="148">
        <v>240</v>
      </c>
      <c r="G60" s="151">
        <v>26.4</v>
      </c>
      <c r="H60" s="151">
        <v>26.4</v>
      </c>
      <c r="I60" s="151">
        <v>26.4</v>
      </c>
      <c r="J60" s="148" t="s">
        <v>409</v>
      </c>
      <c r="K60" s="148" t="s">
        <v>409</v>
      </c>
      <c r="L60" s="148" t="s">
        <v>409</v>
      </c>
    </row>
    <row r="61" spans="1:12" ht="16.5" thickBot="1">
      <c r="A61" s="163" t="s">
        <v>413</v>
      </c>
      <c r="B61" s="137">
        <v>951</v>
      </c>
      <c r="C61" s="138" t="s">
        <v>310</v>
      </c>
      <c r="D61" s="138"/>
      <c r="E61" s="137"/>
      <c r="F61" s="137"/>
      <c r="G61" s="141">
        <f aca="true" t="shared" si="3" ref="G61:I62">G62</f>
        <v>15</v>
      </c>
      <c r="H61" s="141">
        <f t="shared" si="3"/>
        <v>15</v>
      </c>
      <c r="I61" s="141">
        <f t="shared" si="3"/>
        <v>15</v>
      </c>
      <c r="J61" s="137" t="s">
        <v>304</v>
      </c>
      <c r="K61" s="137" t="s">
        <v>327</v>
      </c>
      <c r="L61" s="137" t="s">
        <v>327</v>
      </c>
    </row>
    <row r="62" spans="1:12" ht="16.5" thickBot="1">
      <c r="A62" s="149" t="s">
        <v>414</v>
      </c>
      <c r="B62" s="148">
        <v>951</v>
      </c>
      <c r="C62" s="150" t="s">
        <v>310</v>
      </c>
      <c r="D62" s="150" t="s">
        <v>368</v>
      </c>
      <c r="E62" s="148"/>
      <c r="F62" s="148"/>
      <c r="G62" s="158">
        <f t="shared" si="3"/>
        <v>15</v>
      </c>
      <c r="H62" s="158">
        <f t="shared" si="3"/>
        <v>15</v>
      </c>
      <c r="I62" s="158">
        <f t="shared" si="3"/>
        <v>15</v>
      </c>
      <c r="J62" s="148" t="s">
        <v>304</v>
      </c>
      <c r="K62" s="148" t="s">
        <v>327</v>
      </c>
      <c r="L62" s="148" t="s">
        <v>327</v>
      </c>
    </row>
    <row r="63" spans="1:12" ht="95.25" thickBot="1">
      <c r="A63" s="57" t="s">
        <v>415</v>
      </c>
      <c r="B63" s="148">
        <v>951</v>
      </c>
      <c r="C63" s="150" t="s">
        <v>310</v>
      </c>
      <c r="D63" s="150" t="s">
        <v>368</v>
      </c>
      <c r="E63" s="148" t="s">
        <v>416</v>
      </c>
      <c r="F63" s="148">
        <v>240</v>
      </c>
      <c r="G63" s="151">
        <v>15</v>
      </c>
      <c r="H63" s="151">
        <v>15</v>
      </c>
      <c r="I63" s="151">
        <v>15</v>
      </c>
      <c r="J63" s="148" t="s">
        <v>304</v>
      </c>
      <c r="K63" s="148" t="s">
        <v>327</v>
      </c>
      <c r="L63" s="148" t="s">
        <v>327</v>
      </c>
    </row>
    <row r="64" spans="1:12" ht="16.5" thickBot="1">
      <c r="A64" s="136" t="s">
        <v>473</v>
      </c>
      <c r="B64" s="137">
        <v>951</v>
      </c>
      <c r="C64" s="138" t="s">
        <v>418</v>
      </c>
      <c r="D64" s="138"/>
      <c r="E64" s="137"/>
      <c r="F64" s="137"/>
      <c r="G64" s="141">
        <f>G65</f>
        <v>4750</v>
      </c>
      <c r="H64" s="141">
        <f>H65</f>
        <v>4125.02</v>
      </c>
      <c r="I64" s="141">
        <f>I65</f>
        <v>4237.62</v>
      </c>
      <c r="J64" s="137" t="s">
        <v>419</v>
      </c>
      <c r="K64" s="137" t="s">
        <v>420</v>
      </c>
      <c r="L64" s="137" t="s">
        <v>421</v>
      </c>
    </row>
    <row r="65" spans="1:12" ht="16.5" thickBot="1">
      <c r="A65" s="164" t="s">
        <v>422</v>
      </c>
      <c r="B65" s="148">
        <v>951</v>
      </c>
      <c r="C65" s="150" t="s">
        <v>418</v>
      </c>
      <c r="D65" s="150" t="s">
        <v>272</v>
      </c>
      <c r="E65" s="148"/>
      <c r="F65" s="148"/>
      <c r="G65" s="141">
        <f>SUM(G66:G68)</f>
        <v>4750</v>
      </c>
      <c r="H65" s="141">
        <f>SUM(H66:H68)</f>
        <v>4125.02</v>
      </c>
      <c r="I65" s="141">
        <f>SUM(I66:I68)</f>
        <v>4237.62</v>
      </c>
      <c r="J65" s="137" t="s">
        <v>419</v>
      </c>
      <c r="K65" s="137" t="s">
        <v>420</v>
      </c>
      <c r="L65" s="137" t="s">
        <v>421</v>
      </c>
    </row>
    <row r="66" spans="1:12" ht="79.5" thickBot="1">
      <c r="A66" s="149" t="s">
        <v>474</v>
      </c>
      <c r="B66" s="148">
        <v>951</v>
      </c>
      <c r="C66" s="150" t="s">
        <v>418</v>
      </c>
      <c r="D66" s="150" t="s">
        <v>272</v>
      </c>
      <c r="E66" s="157" t="s">
        <v>424</v>
      </c>
      <c r="F66" s="148">
        <v>240</v>
      </c>
      <c r="G66" s="151">
        <v>0</v>
      </c>
      <c r="H66" s="151">
        <v>0</v>
      </c>
      <c r="I66" s="151">
        <v>0</v>
      </c>
      <c r="J66" s="148" t="s">
        <v>119</v>
      </c>
      <c r="K66" s="148">
        <v>0</v>
      </c>
      <c r="L66" s="148">
        <v>0</v>
      </c>
    </row>
    <row r="67" spans="1:12" ht="79.5" thickBot="1">
      <c r="A67" s="57" t="s">
        <v>475</v>
      </c>
      <c r="B67" s="148">
        <v>951</v>
      </c>
      <c r="C67" s="150" t="s">
        <v>418</v>
      </c>
      <c r="D67" s="150" t="s">
        <v>272</v>
      </c>
      <c r="E67" s="148" t="s">
        <v>426</v>
      </c>
      <c r="F67" s="148">
        <v>540</v>
      </c>
      <c r="G67" s="99">
        <v>4730</v>
      </c>
      <c r="H67" s="99">
        <v>4105.02</v>
      </c>
      <c r="I67" s="99">
        <v>4217.62</v>
      </c>
      <c r="J67" s="148" t="s">
        <v>427</v>
      </c>
      <c r="K67" s="148" t="s">
        <v>420</v>
      </c>
      <c r="L67" s="148" t="s">
        <v>428</v>
      </c>
    </row>
    <row r="68" spans="1:12" ht="79.5" thickBot="1">
      <c r="A68" s="149" t="s">
        <v>476</v>
      </c>
      <c r="B68" s="148">
        <v>951</v>
      </c>
      <c r="C68" s="150" t="s">
        <v>418</v>
      </c>
      <c r="D68" s="150" t="s">
        <v>272</v>
      </c>
      <c r="E68" s="148" t="s">
        <v>430</v>
      </c>
      <c r="F68" s="148">
        <v>240</v>
      </c>
      <c r="G68" s="151">
        <v>20</v>
      </c>
      <c r="H68" s="151">
        <v>20</v>
      </c>
      <c r="I68" s="151">
        <v>20</v>
      </c>
      <c r="J68" s="148" t="s">
        <v>304</v>
      </c>
      <c r="K68" s="148">
        <v>0</v>
      </c>
      <c r="L68" s="148" t="s">
        <v>431</v>
      </c>
    </row>
    <row r="69" spans="1:12" ht="16.5" thickBot="1">
      <c r="A69" s="136" t="s">
        <v>432</v>
      </c>
      <c r="B69" s="135">
        <v>951</v>
      </c>
      <c r="C69" s="165">
        <v>10</v>
      </c>
      <c r="D69" s="165"/>
      <c r="E69" s="135"/>
      <c r="F69" s="135"/>
      <c r="G69" s="166">
        <f aca="true" t="shared" si="4" ref="G69:I70">G70</f>
        <v>205</v>
      </c>
      <c r="H69" s="166">
        <f t="shared" si="4"/>
        <v>205</v>
      </c>
      <c r="I69" s="166">
        <f t="shared" si="4"/>
        <v>205</v>
      </c>
      <c r="J69" s="135" t="s">
        <v>433</v>
      </c>
      <c r="K69" s="135" t="s">
        <v>434</v>
      </c>
      <c r="L69" s="135" t="s">
        <v>434</v>
      </c>
    </row>
    <row r="70" spans="1:12" ht="16.5" thickBot="1">
      <c r="A70" s="164" t="s">
        <v>435</v>
      </c>
      <c r="B70" s="148">
        <v>951</v>
      </c>
      <c r="C70" s="150">
        <v>10</v>
      </c>
      <c r="D70" s="150" t="s">
        <v>272</v>
      </c>
      <c r="E70" s="148"/>
      <c r="F70" s="148"/>
      <c r="G70" s="141">
        <f t="shared" si="4"/>
        <v>205</v>
      </c>
      <c r="H70" s="141">
        <f t="shared" si="4"/>
        <v>205</v>
      </c>
      <c r="I70" s="141">
        <f t="shared" si="4"/>
        <v>205</v>
      </c>
      <c r="J70" s="137" t="s">
        <v>433</v>
      </c>
      <c r="K70" s="137" t="s">
        <v>434</v>
      </c>
      <c r="L70" s="137" t="s">
        <v>434</v>
      </c>
    </row>
    <row r="71" spans="1:12" ht="63.75" thickBot="1">
      <c r="A71" s="149" t="s">
        <v>436</v>
      </c>
      <c r="B71" s="148">
        <v>951</v>
      </c>
      <c r="C71" s="150">
        <v>10</v>
      </c>
      <c r="D71" s="150" t="s">
        <v>272</v>
      </c>
      <c r="E71" s="148" t="s">
        <v>437</v>
      </c>
      <c r="F71" s="148">
        <v>310</v>
      </c>
      <c r="G71" s="151">
        <v>205</v>
      </c>
      <c r="H71" s="151">
        <v>205</v>
      </c>
      <c r="I71" s="151">
        <v>205</v>
      </c>
      <c r="J71" s="148" t="s">
        <v>433</v>
      </c>
      <c r="K71" s="148" t="s">
        <v>434</v>
      </c>
      <c r="L71" s="148" t="s">
        <v>434</v>
      </c>
    </row>
    <row r="72" spans="1:12" ht="16.5" thickBot="1">
      <c r="A72" s="136" t="s">
        <v>438</v>
      </c>
      <c r="B72" s="137">
        <v>951</v>
      </c>
      <c r="C72" s="138">
        <v>11</v>
      </c>
      <c r="D72" s="138"/>
      <c r="E72" s="137"/>
      <c r="F72" s="137"/>
      <c r="G72" s="141">
        <f>G73</f>
        <v>36</v>
      </c>
      <c r="H72" s="141">
        <f>H73</f>
        <v>36</v>
      </c>
      <c r="I72" s="141">
        <f>I73</f>
        <v>36</v>
      </c>
      <c r="J72" s="137" t="s">
        <v>439</v>
      </c>
      <c r="K72" s="137" t="s">
        <v>374</v>
      </c>
      <c r="L72" s="137" t="s">
        <v>374</v>
      </c>
    </row>
    <row r="73" spans="1:12" ht="16.5" thickBot="1">
      <c r="A73" s="57" t="s">
        <v>440</v>
      </c>
      <c r="B73" s="148">
        <v>951</v>
      </c>
      <c r="C73" s="150">
        <v>11</v>
      </c>
      <c r="D73" s="150" t="s">
        <v>368</v>
      </c>
      <c r="E73" s="148"/>
      <c r="F73" s="148"/>
      <c r="G73" s="141">
        <f>G74+G75</f>
        <v>36</v>
      </c>
      <c r="H73" s="141">
        <f>H74+H75</f>
        <v>36</v>
      </c>
      <c r="I73" s="141">
        <f>I74+I75</f>
        <v>36</v>
      </c>
      <c r="J73" s="137" t="s">
        <v>439</v>
      </c>
      <c r="K73" s="137" t="s">
        <v>374</v>
      </c>
      <c r="L73" s="137" t="s">
        <v>374</v>
      </c>
    </row>
    <row r="74" spans="1:12" ht="77.25" thickBot="1">
      <c r="A74" s="167" t="s">
        <v>477</v>
      </c>
      <c r="B74" s="148">
        <v>951</v>
      </c>
      <c r="C74" s="150">
        <v>11</v>
      </c>
      <c r="D74" s="150" t="s">
        <v>368</v>
      </c>
      <c r="E74" s="148" t="s">
        <v>442</v>
      </c>
      <c r="F74" s="218">
        <v>120</v>
      </c>
      <c r="G74" s="151">
        <v>30</v>
      </c>
      <c r="H74" s="151">
        <v>30</v>
      </c>
      <c r="I74" s="151">
        <v>30</v>
      </c>
      <c r="J74" s="148" t="s">
        <v>374</v>
      </c>
      <c r="K74" s="148" t="s">
        <v>374</v>
      </c>
      <c r="L74" s="148" t="s">
        <v>374</v>
      </c>
    </row>
    <row r="75" spans="1:12" ht="95.25" thickBot="1">
      <c r="A75" s="57" t="s">
        <v>443</v>
      </c>
      <c r="B75" s="148">
        <v>951</v>
      </c>
      <c r="C75" s="150">
        <v>11</v>
      </c>
      <c r="D75" s="150" t="s">
        <v>368</v>
      </c>
      <c r="E75" s="148" t="s">
        <v>442</v>
      </c>
      <c r="F75" s="148">
        <v>240</v>
      </c>
      <c r="G75" s="151">
        <v>6</v>
      </c>
      <c r="H75" s="151">
        <v>6</v>
      </c>
      <c r="I75" s="151">
        <v>6</v>
      </c>
      <c r="J75" s="148" t="s">
        <v>444</v>
      </c>
      <c r="K75" s="148" t="s">
        <v>119</v>
      </c>
      <c r="L75" s="148" t="s">
        <v>119</v>
      </c>
    </row>
    <row r="76" spans="1:12" ht="16.5" thickBot="1">
      <c r="A76" s="140" t="s">
        <v>478</v>
      </c>
      <c r="B76" s="168">
        <v>952</v>
      </c>
      <c r="C76" s="169"/>
      <c r="D76" s="169"/>
      <c r="E76" s="170"/>
      <c r="F76" s="170"/>
      <c r="G76" s="141">
        <f>G77</f>
        <v>112.3</v>
      </c>
      <c r="H76" s="141">
        <f>H77</f>
        <v>112.3</v>
      </c>
      <c r="I76" s="141">
        <f>I77</f>
        <v>112.3</v>
      </c>
      <c r="J76" s="137" t="s">
        <v>278</v>
      </c>
      <c r="K76" s="137" t="s">
        <v>278</v>
      </c>
      <c r="L76" s="137" t="s">
        <v>278</v>
      </c>
    </row>
    <row r="77" spans="1:12" ht="32.25" thickBot="1">
      <c r="A77" s="57" t="s">
        <v>276</v>
      </c>
      <c r="B77" s="170">
        <v>952</v>
      </c>
      <c r="C77" s="169" t="s">
        <v>272</v>
      </c>
      <c r="D77" s="169" t="s">
        <v>277</v>
      </c>
      <c r="E77" s="170"/>
      <c r="F77" s="170"/>
      <c r="G77" s="141">
        <f>SUM(G78:G80)</f>
        <v>112.3</v>
      </c>
      <c r="H77" s="141">
        <f>SUM(H78:H80)</f>
        <v>112.3</v>
      </c>
      <c r="I77" s="141">
        <f>SUM(I78:I80)</f>
        <v>112.3</v>
      </c>
      <c r="J77" s="137" t="s">
        <v>278</v>
      </c>
      <c r="K77" s="137" t="s">
        <v>278</v>
      </c>
      <c r="L77" s="137" t="s">
        <v>278</v>
      </c>
    </row>
    <row r="78" spans="1:12" ht="63.75" thickBot="1">
      <c r="A78" s="57" t="s">
        <v>479</v>
      </c>
      <c r="B78" s="170">
        <v>952</v>
      </c>
      <c r="C78" s="169" t="s">
        <v>272</v>
      </c>
      <c r="D78" s="169" t="s">
        <v>277</v>
      </c>
      <c r="E78" s="170" t="s">
        <v>280</v>
      </c>
      <c r="F78" s="170">
        <v>120</v>
      </c>
      <c r="G78" s="151">
        <v>104.8</v>
      </c>
      <c r="H78" s="151">
        <v>104.8</v>
      </c>
      <c r="I78" s="151">
        <v>104.8</v>
      </c>
      <c r="J78" s="148" t="s">
        <v>281</v>
      </c>
      <c r="K78" s="148" t="s">
        <v>281</v>
      </c>
      <c r="L78" s="148" t="s">
        <v>281</v>
      </c>
    </row>
    <row r="79" spans="1:12" ht="63.75" thickBot="1">
      <c r="A79" s="57" t="s">
        <v>282</v>
      </c>
      <c r="B79" s="170">
        <v>952</v>
      </c>
      <c r="C79" s="169" t="s">
        <v>272</v>
      </c>
      <c r="D79" s="169" t="s">
        <v>277</v>
      </c>
      <c r="E79" s="170" t="s">
        <v>283</v>
      </c>
      <c r="F79" s="170">
        <v>240</v>
      </c>
      <c r="G79" s="151">
        <v>7.5</v>
      </c>
      <c r="H79" s="151">
        <v>7.5</v>
      </c>
      <c r="I79" s="151">
        <v>7.5</v>
      </c>
      <c r="J79" s="148" t="s">
        <v>284</v>
      </c>
      <c r="K79" s="148" t="s">
        <v>284</v>
      </c>
      <c r="L79" s="148" t="s">
        <v>284</v>
      </c>
    </row>
    <row r="80" spans="1:12" ht="48" thickBot="1">
      <c r="A80" s="57" t="s">
        <v>480</v>
      </c>
      <c r="B80" s="170">
        <v>952</v>
      </c>
      <c r="C80" s="169" t="s">
        <v>272</v>
      </c>
      <c r="D80" s="169" t="s">
        <v>277</v>
      </c>
      <c r="E80" s="170" t="s">
        <v>283</v>
      </c>
      <c r="F80" s="170">
        <v>850</v>
      </c>
      <c r="G80" s="151">
        <v>0</v>
      </c>
      <c r="H80" s="151">
        <v>0</v>
      </c>
      <c r="I80" s="151">
        <v>0</v>
      </c>
      <c r="J80" s="148" t="s">
        <v>481</v>
      </c>
      <c r="K80" s="148" t="s">
        <v>481</v>
      </c>
      <c r="L80" s="148" t="s">
        <v>481</v>
      </c>
    </row>
    <row r="81" spans="1:12" ht="16.5" thickBot="1">
      <c r="A81" s="136" t="s">
        <v>445</v>
      </c>
      <c r="B81" s="148"/>
      <c r="C81" s="150"/>
      <c r="D81" s="150"/>
      <c r="E81" s="148"/>
      <c r="F81" s="148"/>
      <c r="G81" s="141">
        <f>G10+G76</f>
        <v>15278.299999999997</v>
      </c>
      <c r="H81" s="141">
        <f>H10+H76</f>
        <v>12905.499999999998</v>
      </c>
      <c r="I81" s="141">
        <f>I10+I76</f>
        <v>13078.099999999999</v>
      </c>
      <c r="J81" s="137" t="s">
        <v>125</v>
      </c>
      <c r="K81" s="137" t="s">
        <v>126</v>
      </c>
      <c r="L81" s="137" t="s">
        <v>127</v>
      </c>
    </row>
  </sheetData>
  <sheetProtection/>
  <mergeCells count="4">
    <mergeCell ref="A1:I1"/>
    <mergeCell ref="A6:I6"/>
    <mergeCell ref="A8:I8"/>
    <mergeCell ref="A4:I4"/>
  </mergeCells>
  <printOptions/>
  <pageMargins left="0.7" right="0.7" top="0.75" bottom="0.75" header="0.3" footer="0.3"/>
  <pageSetup horizontalDpi="360" verticalDpi="36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2021-03-19T08:56:49Z</cp:lastPrinted>
  <dcterms:created xsi:type="dcterms:W3CDTF">2020-12-23T08:30:01Z</dcterms:created>
  <dcterms:modified xsi:type="dcterms:W3CDTF">2021-03-24T09:18:38Z</dcterms:modified>
  <cp:category/>
  <cp:version/>
  <cp:contentType/>
  <cp:contentStatus/>
</cp:coreProperties>
</file>