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'стр.1'!$A$1:$DD$41</definedName>
    <definedName name="_xlnm.Print_Area" localSheetId="1">'стр.2'!$A$1:$DD$98</definedName>
    <definedName name="_xlnm.Print_Area" localSheetId="2">'стр.3'!$A$1:$DD$45</definedName>
  </definedNames>
  <calcPr fullCalcOnLoad="1"/>
</workbook>
</file>

<file path=xl/sharedStrings.xml><?xml version="1.0" encoding="utf-8"?>
<sst xmlns="http://schemas.openxmlformats.org/spreadsheetml/2006/main" count="387" uniqueCount="219">
  <si>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</si>
  <si>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</si>
  <si>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</si>
  <si>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</si>
  <si>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</si>
  <si>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</si>
  <si>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</si>
  <si>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</si>
  <si>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</si>
  <si>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</si>
  <si>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</si>
  <si>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</si>
  <si>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</si>
  <si>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</si>
  <si>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</si>
  <si>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</si>
  <si>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</si>
  <si>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</si>
  <si>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</si>
  <si>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</si>
  <si>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</si>
  <si>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</si>
  <si>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</si>
  <si>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</si>
  <si>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</si>
  <si>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</si>
  <si>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</si>
  <si>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</si>
  <si>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</si>
  <si>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</si>
  <si>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</si>
  <si>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</si>
  <si>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</si>
  <si>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</si>
  <si>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</si>
  <si>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</si>
  <si>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</si>
  <si>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</si>
  <si>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</si>
  <si>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</si>
  <si>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</si>
  <si>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</si>
  <si>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</si>
  <si>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</si>
  <si>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</si>
  <si>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</si>
  <si>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</si>
  <si>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</si>
  <si>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</si>
  <si>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</si>
  <si>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</si>
  <si>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</si>
  <si>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</si>
  <si>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</si>
  <si>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</si>
  <si>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</si>
  <si>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</si>
  <si>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</si>
  <si>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</si>
  <si>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04229107</t>
  </si>
  <si>
    <t>951</t>
  </si>
  <si>
    <t>60227800000</t>
  </si>
  <si>
    <t>18210102022010000110</t>
  </si>
  <si>
    <t>18210503020010000110</t>
  </si>
  <si>
    <t>18210604012020000110</t>
  </si>
  <si>
    <t>Лысогорское сельское поселение</t>
  </si>
  <si>
    <t>Бюджет Лысогорского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</si>
  <si>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</si>
  <si>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</si>
  <si>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</si>
  <si>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</si>
  <si>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</si>
  <si>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</si>
  <si>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</si>
  <si>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</si>
  <si>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</si>
  <si>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</si>
  <si>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</si>
  <si>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</si>
  <si>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</si>
  <si>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</si>
  <si>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</si>
  <si>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</si>
  <si>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951 0104 0020400 997 263</t>
  </si>
  <si>
    <t>951 0104 0020400 997 290</t>
  </si>
  <si>
    <t>951 0113 0920305 013 226</t>
  </si>
  <si>
    <t>951 0203 0013600 997 310</t>
  </si>
  <si>
    <t>951 0203 0013600 997 340</t>
  </si>
  <si>
    <t>951 0309 7950100 976 310</t>
  </si>
  <si>
    <t>951 0309 7950100 977 226</t>
  </si>
  <si>
    <t>951 0503 7950300974 310</t>
  </si>
  <si>
    <t>951 0503 7950300 975 225</t>
  </si>
  <si>
    <t>951 0309 7950100 977 310</t>
  </si>
  <si>
    <t>951 0102 0000000 000 000</t>
  </si>
  <si>
    <t>951 0104 0000000 000 000</t>
  </si>
  <si>
    <t>951 0113 0000000 000 000</t>
  </si>
  <si>
    <t>951 0203 0000000 000 000</t>
  </si>
  <si>
    <t>951 0309 0000000 000 000</t>
  </si>
  <si>
    <t>951 0401 0000000 000 000</t>
  </si>
  <si>
    <t>951 0502 0000000 000 000</t>
  </si>
  <si>
    <t>951 0503 0000000 000 000</t>
  </si>
  <si>
    <t>951 0801 0000000 000 000</t>
  </si>
  <si>
    <t>951 1001 0000000 000 000</t>
  </si>
  <si>
    <t>951 1105 0000000 000 000</t>
  </si>
  <si>
    <t>951 1403 0000000 000 000</t>
  </si>
  <si>
    <t>952 0103 0000000 000 000</t>
  </si>
  <si>
    <t>-</t>
  </si>
  <si>
    <t>Пешкевич Г.А.</t>
  </si>
  <si>
    <t>Дзбоева А.Т.</t>
  </si>
  <si>
    <t>Оплата труда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</si>
  <si>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</si>
  <si>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</si>
  <si>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</si>
  <si>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</si>
  <si>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</si>
  <si>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</si>
  <si>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</si>
  <si>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</si>
  <si>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</si>
  <si>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</si>
  <si>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Начисление на заработную плату</t>
  </si>
  <si>
    <t>951 0104 0020400 121 211</t>
  </si>
  <si>
    <t>951 0104 0020400 121 212</t>
  </si>
  <si>
    <t>951 0102 0020300 121 211</t>
  </si>
  <si>
    <t>951 0102 0020300 121 213</t>
  </si>
  <si>
    <t>951 0104 0020400 121 213</t>
  </si>
  <si>
    <t>951 0104 0020400 242 221</t>
  </si>
  <si>
    <t xml:space="preserve">951 0104 0020400 244 223 </t>
  </si>
  <si>
    <t>951 0104 0020400 244 225</t>
  </si>
  <si>
    <t xml:space="preserve">951 0104 0020400 244 226 </t>
  </si>
  <si>
    <t>951 0104 0020400 244 340</t>
  </si>
  <si>
    <t>951 0104 0020400 851 290</t>
  </si>
  <si>
    <t>951 0104 0020400 852 290</t>
  </si>
  <si>
    <t>951 0104 5210215 244 340</t>
  </si>
  <si>
    <t>951 0107 0000000 000 000</t>
  </si>
  <si>
    <t>951 0107 0020002 244 290</t>
  </si>
  <si>
    <t>951 0107 0020003 244 290</t>
  </si>
  <si>
    <t>951 0111 0000000 000 000</t>
  </si>
  <si>
    <t>951 0111 0700400 870 290</t>
  </si>
  <si>
    <t>951 0113 0920300 852 290</t>
  </si>
  <si>
    <t>951 0113 7950600 244 226</t>
  </si>
  <si>
    <t>951 0203 0013600 121 211</t>
  </si>
  <si>
    <t xml:space="preserve">951 0203 0013600 121 213 </t>
  </si>
  <si>
    <t>951 0309 7950100 244 226</t>
  </si>
  <si>
    <t>951 0401 7950200 244 226</t>
  </si>
  <si>
    <t>951 0409 0000000 000 000</t>
  </si>
  <si>
    <t>951 0409 5222700 244 225</t>
  </si>
  <si>
    <t>951 0409 7950700 244 225</t>
  </si>
  <si>
    <t>951 0502 5224300 244 226</t>
  </si>
  <si>
    <t>951 0502 7950305 244 226</t>
  </si>
  <si>
    <t>951 0502 7950305 244 310</t>
  </si>
  <si>
    <t>951 0502 7950305 244 340</t>
  </si>
  <si>
    <t>951 0502 7950306 244 225</t>
  </si>
  <si>
    <t>951 0503 7950301 244 223</t>
  </si>
  <si>
    <t>951 0503 7950301 244 225</t>
  </si>
  <si>
    <t>951 0503 7950302 244 340</t>
  </si>
  <si>
    <t>951 0503 7950303 244 225</t>
  </si>
  <si>
    <t>951 0503 7950303 244 226</t>
  </si>
  <si>
    <t>951 0503 7950303 244 340</t>
  </si>
  <si>
    <t>951 0503 7950304 244 226</t>
  </si>
  <si>
    <t>951 0801 7950401 611 241</t>
  </si>
  <si>
    <t>Безвозмездные перечисления государственным и муниципальным образованиям</t>
  </si>
  <si>
    <t>951 0801 7950402  611 241</t>
  </si>
  <si>
    <t>951 1001 0925500 360 263</t>
  </si>
  <si>
    <t>951 1403 5210600 540 251</t>
  </si>
  <si>
    <t>952 0103 0020400 121 211</t>
  </si>
  <si>
    <t xml:space="preserve">952 0103 0020400 121 213 </t>
  </si>
  <si>
    <t>952 0103 0020400 244 225</t>
  </si>
  <si>
    <t>952 0103 0020400 244 340</t>
  </si>
  <si>
    <t>952 0103 0020400 852 290</t>
  </si>
  <si>
    <t>182 101 02010 01 1000 110</t>
  </si>
  <si>
    <t>182 105 01011 01 1000 110</t>
  </si>
  <si>
    <t>182 105 01012 01 1000 110</t>
  </si>
  <si>
    <t>182 105 01021 01 0000 110</t>
  </si>
  <si>
    <t>182 105 01050 01 0000 110</t>
  </si>
  <si>
    <t>182 105 03010 01 0000 110</t>
  </si>
  <si>
    <t>182 106 06013 10 0000 110</t>
  </si>
  <si>
    <t>182 106 06023 10 000 110</t>
  </si>
  <si>
    <t>951 108 04020 01 0000 110</t>
  </si>
  <si>
    <t>902 114 06013 10 0000 430</t>
  </si>
  <si>
    <t>951 117 01050 10 0000 180</t>
  </si>
  <si>
    <t>951 202 01001 10 0000 151</t>
  </si>
  <si>
    <t>951 202 03015 10 0000 151</t>
  </si>
  <si>
    <t>951 202 03024 10 0000 151</t>
  </si>
  <si>
    <t>951 202 04999 10 0000 151</t>
  </si>
  <si>
    <t>182 101 02030 01 1000 110</t>
  </si>
  <si>
    <t>182 106 06030 10 0000 110</t>
  </si>
  <si>
    <t>815 111 05013 10 0000 120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</si>
  <si>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</si>
  <si>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</si>
  <si>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</si>
  <si>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поселений</t>
  </si>
  <si>
    <t>951 0102 0020300 122 212</t>
  </si>
  <si>
    <t>951 0102 0020300 122 213</t>
  </si>
  <si>
    <t>951 0104 0020400 122 212</t>
  </si>
  <si>
    <t>951 0104 0020400 122 213</t>
  </si>
  <si>
    <t>951 0104 0020400 242 225</t>
  </si>
  <si>
    <t xml:space="preserve">951 0104 0020400 242 226 </t>
  </si>
  <si>
    <t>951 0104 0020400 242 340</t>
  </si>
  <si>
    <t>951 0104 0020400 244 310</t>
  </si>
  <si>
    <t>951 0113 0700500 244 290</t>
  </si>
  <si>
    <t>951 0113 0900200 244 226</t>
  </si>
  <si>
    <t>951 0113 0920300 244 290</t>
  </si>
  <si>
    <t>951 0309 7950100 244 225</t>
  </si>
  <si>
    <t>951 0309 7950100 244 340</t>
  </si>
  <si>
    <t>951 0503 7950304 244 225</t>
  </si>
  <si>
    <t>951 0801 7950400 244 310</t>
  </si>
  <si>
    <t>951 0801 5220900 611 241</t>
  </si>
  <si>
    <t>951 1105 7950500 244 290</t>
  </si>
  <si>
    <t>января</t>
  </si>
  <si>
    <t>13</t>
  </si>
  <si>
    <t>182 101 02020 01 1000 110</t>
  </si>
  <si>
    <t>951 109 04053 10 0000 110</t>
  </si>
  <si>
    <t>815 111 05035 10 0000 120</t>
  </si>
  <si>
    <t>902 113 02995 10 0000 130</t>
  </si>
  <si>
    <t>951 219 05000 10 0000 151</t>
  </si>
  <si>
    <t>Бошкова Н.В.</t>
  </si>
  <si>
    <t>20.01.2013</t>
  </si>
  <si>
    <t>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</si>
</sst>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" fillId="0" borderId="46" xfId="0" applyFont="1" applyBorder="1" applyAlignment="1">
      <alignment wrapText="1"/>
    </xf>
    <xf numFmtId="49" fontId="2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" fillId="0" borderId="46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4" xfId="0" applyFont="1" applyBorder="1" applyAlignment="1">
      <alignment horizontal="left" wrapText="1" indent="2"/>
    </xf>
    <xf numFmtId="0" fontId="2" fillId="0" borderId="35" xfId="0" applyFont="1" applyBorder="1" applyAlignment="1">
      <alignment horizontal="left" wrapText="1" indent="2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52" xfId="0" applyFont="1" applyBorder="1" applyAlignment="1">
      <alignment horizontal="center" vertical="top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60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42"/>
  <sheetViews>
    <sheetView tabSelected="1" view="pageBreakPreview" zoomScaleSheetLayoutView="100" zoomScalePageLayoutView="0" workbookViewId="0" topLeftCell="A1">
      <selection activeCell="BY16" sqref="BY16:CN16"/>
    </sheetView>
  </sheetViews>
  <sheetFormatPr defaultColWidth="0.875" defaultRowHeight="12.75"/>
  <cols>
    <col min="1" max="30" width="0.875" style="1" customWidth="1"/>
    <col min="31" max="32" width="0.37109375" style="1" customWidth="1"/>
    <col min="33" max="53" width="0.875" style="1" customWidth="1"/>
    <col min="54" max="54" width="3.375" style="1" customWidth="1"/>
    <col min="55" max="106" width="0.875" style="1" customWidth="1"/>
    <col min="107" max="107" width="1.37890625" style="1" customWidth="1"/>
    <col min="108" max="108" width="0.875" style="1" hidden="1" customWidth="1"/>
    <col min="109" max="16384" width="0.875" style="1" customWidth="1"/>
  </cols>
  <sheetData>
    <row r="1" ht="3" customHeight="1"/>
    <row r="2" spans="1:108" ht="15" customHeight="1" thickBot="1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O2" s="74" t="s">
        <v>7</v>
      </c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6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81" t="s">
        <v>31</v>
      </c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3"/>
    </row>
    <row r="4" spans="36:108" s="2" customFormat="1" ht="15" customHeight="1">
      <c r="AJ4" s="4" t="s">
        <v>13</v>
      </c>
      <c r="AK4" s="80" t="s">
        <v>209</v>
      </c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77">
        <v>20</v>
      </c>
      <c r="BB4" s="77"/>
      <c r="BC4" s="77"/>
      <c r="BD4" s="77"/>
      <c r="BE4" s="78" t="s">
        <v>210</v>
      </c>
      <c r="BF4" s="78"/>
      <c r="BG4" s="78"/>
      <c r="BH4" s="2" t="s">
        <v>14</v>
      </c>
      <c r="CM4" s="4" t="s">
        <v>8</v>
      </c>
      <c r="CO4" s="42" t="s">
        <v>217</v>
      </c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4"/>
    </row>
    <row r="5" spans="1:108" s="2" customFormat="1" ht="14.25" customHeight="1">
      <c r="A5" s="2" t="s">
        <v>46</v>
      </c>
      <c r="CM5" s="4" t="s">
        <v>9</v>
      </c>
      <c r="CO5" s="42" t="s">
        <v>59</v>
      </c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4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70" t="s">
        <v>65</v>
      </c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21"/>
      <c r="BZ6" s="21"/>
      <c r="CA6" s="21"/>
      <c r="CB6" s="21"/>
      <c r="CC6" s="21"/>
      <c r="CD6" s="5"/>
      <c r="CM6" s="4" t="s">
        <v>45</v>
      </c>
      <c r="CO6" s="42" t="s">
        <v>60</v>
      </c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4"/>
    </row>
    <row r="7" spans="1:108" s="2" customFormat="1" ht="23.25" customHeight="1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1"/>
      <c r="AP7" s="21"/>
      <c r="AQ7" s="71" t="s">
        <v>66</v>
      </c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21"/>
      <c r="BZ7" s="21"/>
      <c r="CA7" s="21"/>
      <c r="CB7" s="21"/>
      <c r="CC7" s="21"/>
      <c r="CD7" s="5"/>
      <c r="CM7" s="4" t="s">
        <v>10</v>
      </c>
      <c r="CO7" s="42" t="s">
        <v>61</v>
      </c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4"/>
    </row>
    <row r="8" spans="1:108" s="2" customFormat="1" ht="15" customHeight="1">
      <c r="A8" s="2" t="s">
        <v>41</v>
      </c>
      <c r="CM8" s="4"/>
      <c r="CO8" s="42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4"/>
    </row>
    <row r="9" spans="1:108" s="2" customFormat="1" ht="14.25" customHeight="1" thickBot="1">
      <c r="A9" s="2" t="s">
        <v>42</v>
      </c>
      <c r="CO9" s="45" t="s">
        <v>11</v>
      </c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1:108" s="3" customFormat="1" ht="25.5" customHeight="1">
      <c r="A10" s="41" t="s">
        <v>32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</row>
    <row r="11" spans="1:108" ht="34.5" customHeight="1">
      <c r="A11" s="31" t="s">
        <v>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 t="s">
        <v>1</v>
      </c>
      <c r="AC11" s="48"/>
      <c r="AD11" s="48"/>
      <c r="AE11" s="48"/>
      <c r="AF11" s="48"/>
      <c r="AG11" s="48"/>
      <c r="AH11" s="48" t="s">
        <v>48</v>
      </c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 t="s">
        <v>43</v>
      </c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 t="s">
        <v>2</v>
      </c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 t="s">
        <v>3</v>
      </c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9"/>
    </row>
    <row r="12" spans="1:108" s="18" customFormat="1" ht="12" customHeight="1" thickBot="1">
      <c r="A12" s="29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54">
        <v>2</v>
      </c>
      <c r="AC12" s="54"/>
      <c r="AD12" s="54"/>
      <c r="AE12" s="54"/>
      <c r="AF12" s="54"/>
      <c r="AG12" s="54"/>
      <c r="AH12" s="54">
        <v>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>
        <v>4</v>
      </c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>
        <v>5</v>
      </c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>
        <v>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64"/>
    </row>
    <row r="13" spans="1:108" ht="14.25" customHeight="1">
      <c r="A13" s="59" t="s">
        <v>33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60"/>
      <c r="AB13" s="63" t="s">
        <v>5</v>
      </c>
      <c r="AC13" s="55"/>
      <c r="AD13" s="55"/>
      <c r="AE13" s="55"/>
      <c r="AF13" s="55"/>
      <c r="AG13" s="55"/>
      <c r="AH13" s="55" t="s">
        <v>6</v>
      </c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69">
        <f>SUM(BC18:BX41)+BC16</f>
        <v>13352097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7">
        <f>SUM(BY16:CN41)</f>
        <v>12600686.100000001</v>
      </c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9">
        <f>BC13-BY13</f>
        <v>751410.8999999985</v>
      </c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8"/>
    </row>
    <row r="14" spans="1:108" ht="13.5" customHeight="1">
      <c r="A14" s="61" t="s">
        <v>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52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6"/>
    </row>
    <row r="15" spans="1:108" ht="13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3"/>
      <c r="AB15" s="57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ht="122.25" customHeight="1">
      <c r="A16" s="37" t="s">
        <v>188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40"/>
      <c r="AB16" s="35"/>
      <c r="AC16" s="36"/>
      <c r="AD16" s="36"/>
      <c r="AE16" s="36"/>
      <c r="AF16" s="36"/>
      <c r="AG16" s="36"/>
      <c r="AH16" s="36" t="s">
        <v>170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2">
        <v>546600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3">
        <v>523443.75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2">
        <f>BC16-BY16</f>
        <v>23156.25</v>
      </c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80.2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5"/>
      <c r="AC17" s="36"/>
      <c r="AD17" s="36"/>
      <c r="AE17" s="36"/>
      <c r="AF17" s="36"/>
      <c r="AG17" s="36"/>
      <c r="AH17" s="36" t="s">
        <v>211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2">
        <v>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3">
        <v>449.07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2">
        <f>BC17-BY17</f>
        <v>-449.07</v>
      </c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80.25" customHeight="1">
      <c r="A18" s="37" t="s">
        <v>189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5"/>
      <c r="AC18" s="36"/>
      <c r="AD18" s="36"/>
      <c r="AE18" s="36"/>
      <c r="AF18" s="36"/>
      <c r="AG18" s="36"/>
      <c r="AH18" s="36" t="s">
        <v>185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2">
        <v>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3">
        <v>1003.39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2">
        <f aca="true" t="shared" si="0" ref="CO18:CO41">BC18-BY18</f>
        <v>-1003.39</v>
      </c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61.25" customHeight="1" hidden="1">
      <c r="A19" s="37" t="s">
        <v>67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40"/>
      <c r="AB19" s="35"/>
      <c r="AC19" s="36"/>
      <c r="AD19" s="36"/>
      <c r="AE19" s="36"/>
      <c r="AF19" s="36"/>
      <c r="AG19" s="36"/>
      <c r="AH19" s="56" t="s">
        <v>62</v>
      </c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3">
        <v>0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2">
        <f t="shared" si="0"/>
        <v>0</v>
      </c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60" customHeight="1">
      <c r="A20" s="37" t="s">
        <v>68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40"/>
      <c r="AB20" s="35"/>
      <c r="AC20" s="36"/>
      <c r="AD20" s="36"/>
      <c r="AE20" s="36"/>
      <c r="AF20" s="36"/>
      <c r="AG20" s="36"/>
      <c r="AH20" s="36" t="s">
        <v>171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2">
        <v>243300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3">
        <v>84913.59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2">
        <f t="shared" si="0"/>
        <v>158386.41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81.75" customHeight="1">
      <c r="A21" s="37" t="s">
        <v>69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40"/>
      <c r="AB21" s="35"/>
      <c r="AC21" s="36"/>
      <c r="AD21" s="36"/>
      <c r="AE21" s="36"/>
      <c r="AF21" s="36"/>
      <c r="AG21" s="36"/>
      <c r="AH21" s="36" t="s">
        <v>172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2">
        <v>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3">
        <v>-6619.58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2">
        <f t="shared" si="0"/>
        <v>6619.58</v>
      </c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72.75" customHeight="1">
      <c r="A22" s="37" t="s">
        <v>70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40"/>
      <c r="AB22" s="35"/>
      <c r="AC22" s="36"/>
      <c r="AD22" s="36"/>
      <c r="AE22" s="36"/>
      <c r="AF22" s="36"/>
      <c r="AG22" s="36"/>
      <c r="AH22" s="36" t="s">
        <v>173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2">
        <v>2900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3">
        <v>0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2">
        <f t="shared" si="0"/>
        <v>2900</v>
      </c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7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40"/>
      <c r="AB23" s="35"/>
      <c r="AC23" s="36"/>
      <c r="AD23" s="36"/>
      <c r="AE23" s="36"/>
      <c r="AF23" s="36"/>
      <c r="AG23" s="36"/>
      <c r="AH23" s="36" t="s">
        <v>174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2">
        <v>20200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3">
        <v>4239.41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2">
        <f>BC23-BY23</f>
        <v>15960.59</v>
      </c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ht="33" customHeight="1">
      <c r="A24" s="37" t="s">
        <v>71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0"/>
      <c r="AB24" s="35"/>
      <c r="AC24" s="36"/>
      <c r="AD24" s="36"/>
      <c r="AE24" s="36"/>
      <c r="AF24" s="36"/>
      <c r="AG24" s="36"/>
      <c r="AH24" s="36" t="s">
        <v>175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2">
        <v>37600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3">
        <v>39125.29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2">
        <f t="shared" si="0"/>
        <v>-1525.2900000000009</v>
      </c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ht="60" customHeight="1">
      <c r="A25" s="37" t="s">
        <v>72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40"/>
      <c r="AB25" s="35"/>
      <c r="AC25" s="36"/>
      <c r="AD25" s="36"/>
      <c r="AE25" s="36"/>
      <c r="AF25" s="36"/>
      <c r="AG25" s="36"/>
      <c r="AH25" s="36" t="s">
        <v>63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2">
        <v>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3">
        <v>0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2">
        <f t="shared" si="0"/>
        <v>0</v>
      </c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75" customHeight="1">
      <c r="A26" s="37" t="s">
        <v>73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35"/>
      <c r="AC26" s="36"/>
      <c r="AD26" s="36"/>
      <c r="AE26" s="36"/>
      <c r="AF26" s="36"/>
      <c r="AG26" s="36"/>
      <c r="AH26" s="36" t="s">
        <v>186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2">
        <v>70800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>
        <v>56609.22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2">
        <f>BC26-BY26</f>
        <v>14190.779999999999</v>
      </c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ht="117.75" customHeight="1">
      <c r="A27" s="37" t="s">
        <v>75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40"/>
      <c r="AB27" s="35"/>
      <c r="AC27" s="36"/>
      <c r="AD27" s="36"/>
      <c r="AE27" s="36"/>
      <c r="AF27" s="36"/>
      <c r="AG27" s="36"/>
      <c r="AH27" s="36" t="s">
        <v>176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2">
        <v>2982000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3">
        <v>2749722.64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2">
        <f t="shared" si="0"/>
        <v>232277.35999999987</v>
      </c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ht="118.5" customHeight="1">
      <c r="A28" s="37" t="s">
        <v>76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0"/>
      <c r="AB28" s="35"/>
      <c r="AC28" s="36"/>
      <c r="AD28" s="36"/>
      <c r="AE28" s="36"/>
      <c r="AF28" s="36"/>
      <c r="AG28" s="36"/>
      <c r="AH28" s="36" t="s">
        <v>177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2">
        <v>117700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3">
        <v>117997.51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2">
        <f t="shared" si="0"/>
        <v>-297.50999999999476</v>
      </c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ht="29.25" customHeight="1">
      <c r="A29" s="37" t="s">
        <v>74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40"/>
      <c r="AB29" s="35"/>
      <c r="AC29" s="36"/>
      <c r="AD29" s="36"/>
      <c r="AE29" s="36"/>
      <c r="AF29" s="36"/>
      <c r="AG29" s="36"/>
      <c r="AH29" s="36" t="s">
        <v>64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2">
        <v>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>
        <v>0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2">
        <f t="shared" si="0"/>
        <v>0</v>
      </c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ht="126" customHeight="1">
      <c r="A30" s="37" t="s">
        <v>77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40"/>
      <c r="AB30" s="35"/>
      <c r="AC30" s="36"/>
      <c r="AD30" s="36"/>
      <c r="AE30" s="36"/>
      <c r="AF30" s="36"/>
      <c r="AG30" s="36"/>
      <c r="AH30" s="36" t="s">
        <v>178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2">
        <v>62500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3">
        <v>62630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2">
        <f t="shared" si="0"/>
        <v>-130</v>
      </c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ht="126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40"/>
      <c r="AB31" s="35"/>
      <c r="AC31" s="36"/>
      <c r="AD31" s="36"/>
      <c r="AE31" s="36"/>
      <c r="AF31" s="36"/>
      <c r="AG31" s="36"/>
      <c r="AH31" s="36" t="s">
        <v>212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2">
        <v>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3">
        <v>660.95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2">
        <f>BC31-BY31</f>
        <v>-660.95</v>
      </c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</row>
    <row r="32" spans="1:108" ht="126" customHeight="1">
      <c r="A32" s="37" t="s">
        <v>78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5"/>
      <c r="AC32" s="36"/>
      <c r="AD32" s="36"/>
      <c r="AE32" s="36"/>
      <c r="AF32" s="36"/>
      <c r="AG32" s="36"/>
      <c r="AH32" s="36" t="s">
        <v>187</v>
      </c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2">
        <v>767500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3">
        <v>470173.02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2">
        <f t="shared" si="0"/>
        <v>297326.98</v>
      </c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ht="126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35"/>
      <c r="AC33" s="36"/>
      <c r="AD33" s="36"/>
      <c r="AE33" s="36"/>
      <c r="AF33" s="36"/>
      <c r="AG33" s="36"/>
      <c r="AH33" s="36" t="s">
        <v>213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3">
        <v>3224.46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2">
        <f>BC33-BY33</f>
        <v>-3224.46</v>
      </c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ht="81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35"/>
      <c r="AC34" s="36"/>
      <c r="AD34" s="36"/>
      <c r="AE34" s="36"/>
      <c r="AF34" s="36"/>
      <c r="AG34" s="36"/>
      <c r="AH34" s="36" t="s">
        <v>214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2">
        <v>150200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3">
        <v>150203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2">
        <f>BC34-BY34</f>
        <v>-3</v>
      </c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ht="81" customHeight="1">
      <c r="A35" s="37" t="s">
        <v>190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35"/>
      <c r="AC35" s="36"/>
      <c r="AD35" s="36"/>
      <c r="AE35" s="36"/>
      <c r="AF35" s="36"/>
      <c r="AG35" s="36"/>
      <c r="AH35" s="36" t="s">
        <v>179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2">
        <v>1000700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3">
        <v>1009013.38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2">
        <f t="shared" si="0"/>
        <v>-8313.380000000005</v>
      </c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ht="38.25" customHeight="1">
      <c r="A36" s="37" t="s">
        <v>191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35"/>
      <c r="AC36" s="36"/>
      <c r="AD36" s="36"/>
      <c r="AE36" s="36"/>
      <c r="AF36" s="36"/>
      <c r="AG36" s="36"/>
      <c r="AH36" s="36" t="s">
        <v>180</v>
      </c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2">
        <v>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3">
        <v>0</v>
      </c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2">
        <f>BC36-BY36</f>
        <v>0</v>
      </c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ht="42" customHeight="1">
      <c r="A37" s="37" t="s">
        <v>79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40"/>
      <c r="AB37" s="35"/>
      <c r="AC37" s="36"/>
      <c r="AD37" s="36"/>
      <c r="AE37" s="36"/>
      <c r="AF37" s="36"/>
      <c r="AG37" s="36"/>
      <c r="AH37" s="36" t="s">
        <v>181</v>
      </c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2">
        <v>2957500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3">
        <v>2957500</v>
      </c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2">
        <f t="shared" si="0"/>
        <v>0</v>
      </c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ht="69.75" customHeight="1">
      <c r="A38" s="37" t="s">
        <v>80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40"/>
      <c r="AB38" s="35"/>
      <c r="AC38" s="36"/>
      <c r="AD38" s="36"/>
      <c r="AE38" s="36"/>
      <c r="AF38" s="36"/>
      <c r="AG38" s="36"/>
      <c r="AH38" s="36" t="s">
        <v>182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2">
        <v>139300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3">
        <v>139300</v>
      </c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2">
        <f t="shared" si="0"/>
        <v>0</v>
      </c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ht="54.75" customHeight="1">
      <c r="A39" s="37" t="s">
        <v>81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40"/>
      <c r="AB39" s="35"/>
      <c r="AC39" s="36"/>
      <c r="AD39" s="36"/>
      <c r="AE39" s="36"/>
      <c r="AF39" s="36"/>
      <c r="AG39" s="36"/>
      <c r="AH39" s="36" t="s">
        <v>183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2">
        <v>200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3">
        <v>200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2">
        <f t="shared" si="0"/>
        <v>0</v>
      </c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ht="74.25" customHeight="1">
      <c r="A40" s="37" t="s">
        <v>82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0"/>
      <c r="AB40" s="35"/>
      <c r="AC40" s="36"/>
      <c r="AD40" s="36"/>
      <c r="AE40" s="36"/>
      <c r="AF40" s="36"/>
      <c r="AG40" s="36"/>
      <c r="AH40" s="36" t="s">
        <v>184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2">
        <v>4403300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3">
        <v>4387100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2">
        <f>BC40-BY40</f>
        <v>16200</v>
      </c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ht="74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40"/>
      <c r="AB41" s="35"/>
      <c r="AC41" s="36"/>
      <c r="AD41" s="36"/>
      <c r="AE41" s="36"/>
      <c r="AF41" s="36"/>
      <c r="AG41" s="36"/>
      <c r="AH41" s="36" t="s">
        <v>215</v>
      </c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2">
        <v>-150203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3">
        <v>-150203</v>
      </c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2">
        <f t="shared" si="0"/>
        <v>0</v>
      </c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ht="39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7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</sheetData>
  <sheetProtection/>
  <mergeCells count="201">
    <mergeCell ref="CO16:DD16"/>
    <mergeCell ref="CO2:DD2"/>
    <mergeCell ref="BA4:BD4"/>
    <mergeCell ref="BE4:BG4"/>
    <mergeCell ref="A2:CM2"/>
    <mergeCell ref="AK4:AZ4"/>
    <mergeCell ref="CO3:DD3"/>
    <mergeCell ref="CO4:DD4"/>
    <mergeCell ref="CO5:DD5"/>
    <mergeCell ref="CO6:DD6"/>
    <mergeCell ref="S6:BX6"/>
    <mergeCell ref="AQ7:BX7"/>
    <mergeCell ref="A37:AA37"/>
    <mergeCell ref="A38:AA38"/>
    <mergeCell ref="A15:AA15"/>
    <mergeCell ref="A18:AA18"/>
    <mergeCell ref="A19:AA19"/>
    <mergeCell ref="A20:AA20"/>
    <mergeCell ref="A16:AA16"/>
    <mergeCell ref="A21:AA21"/>
    <mergeCell ref="A39:AA39"/>
    <mergeCell ref="A41:AA41"/>
    <mergeCell ref="A28:AA28"/>
    <mergeCell ref="A29:AA29"/>
    <mergeCell ref="A30:AA30"/>
    <mergeCell ref="A32:AA32"/>
    <mergeCell ref="A35:AA35"/>
    <mergeCell ref="A33:AA33"/>
    <mergeCell ref="A40:AA40"/>
    <mergeCell ref="A31:AA31"/>
    <mergeCell ref="A22:AA22"/>
    <mergeCell ref="A25:AA25"/>
    <mergeCell ref="A27:AA27"/>
    <mergeCell ref="A24:AA24"/>
    <mergeCell ref="BY12:CN12"/>
    <mergeCell ref="CO12:DD12"/>
    <mergeCell ref="BC14:BX14"/>
    <mergeCell ref="BY14:CN14"/>
    <mergeCell ref="CO14:DD14"/>
    <mergeCell ref="BY13:CN13"/>
    <mergeCell ref="CO13:DD13"/>
    <mergeCell ref="BC13:BX13"/>
    <mergeCell ref="BC16:BX16"/>
    <mergeCell ref="A11:AA11"/>
    <mergeCell ref="A12:AA12"/>
    <mergeCell ref="AB11:AG11"/>
    <mergeCell ref="AB12:AG12"/>
    <mergeCell ref="BC12:BX12"/>
    <mergeCell ref="A13:AA13"/>
    <mergeCell ref="A14:AA14"/>
    <mergeCell ref="AH14:BB14"/>
    <mergeCell ref="AB13:AG13"/>
    <mergeCell ref="BC11:BX11"/>
    <mergeCell ref="AB19:AG19"/>
    <mergeCell ref="AH19:BB19"/>
    <mergeCell ref="AB15:AG15"/>
    <mergeCell ref="AH15:BB15"/>
    <mergeCell ref="BC15:BX15"/>
    <mergeCell ref="AB18:AG18"/>
    <mergeCell ref="AH18:BB18"/>
    <mergeCell ref="AB16:AG16"/>
    <mergeCell ref="AH16:BB16"/>
    <mergeCell ref="AB14:AG14"/>
    <mergeCell ref="AH11:BB11"/>
    <mergeCell ref="AH12:BB12"/>
    <mergeCell ref="AH13:BB13"/>
    <mergeCell ref="BY11:CN11"/>
    <mergeCell ref="CO11:DD11"/>
    <mergeCell ref="CO19:DD19"/>
    <mergeCell ref="CO20:DD20"/>
    <mergeCell ref="BY19:CN19"/>
    <mergeCell ref="BY18:CN18"/>
    <mergeCell ref="CO18:DD18"/>
    <mergeCell ref="BY15:CN15"/>
    <mergeCell ref="CO15:DD15"/>
    <mergeCell ref="BY16:CN16"/>
    <mergeCell ref="AB20:AG20"/>
    <mergeCell ref="AH20:BB20"/>
    <mergeCell ref="BC20:BX20"/>
    <mergeCell ref="BY20:CN20"/>
    <mergeCell ref="A10:DD10"/>
    <mergeCell ref="CO7:DD7"/>
    <mergeCell ref="CO8:DD8"/>
    <mergeCell ref="CO9:DD9"/>
    <mergeCell ref="CO21:DD21"/>
    <mergeCell ref="AB22:AG22"/>
    <mergeCell ref="AH22:BB22"/>
    <mergeCell ref="BC22:BX22"/>
    <mergeCell ref="BY22:CN22"/>
    <mergeCell ref="CO22:DD22"/>
    <mergeCell ref="AB21:AG21"/>
    <mergeCell ref="BY21:CN21"/>
    <mergeCell ref="AH21:BB21"/>
    <mergeCell ref="BC21:BX21"/>
    <mergeCell ref="AB25:AG25"/>
    <mergeCell ref="AH25:BB25"/>
    <mergeCell ref="BC25:BX25"/>
    <mergeCell ref="AB24:AG24"/>
    <mergeCell ref="AH24:BB24"/>
    <mergeCell ref="BC24:BX24"/>
    <mergeCell ref="AH28:BB28"/>
    <mergeCell ref="AB27:AG27"/>
    <mergeCell ref="AB28:AG28"/>
    <mergeCell ref="BY27:CN27"/>
    <mergeCell ref="BY28:CN28"/>
    <mergeCell ref="BC28:BX28"/>
    <mergeCell ref="AH27:BB27"/>
    <mergeCell ref="BC27:BX27"/>
    <mergeCell ref="BY25:CN25"/>
    <mergeCell ref="CO25:DD25"/>
    <mergeCell ref="CO28:DD28"/>
    <mergeCell ref="CO27:DD27"/>
    <mergeCell ref="AB35:AG35"/>
    <mergeCell ref="AB33:AG33"/>
    <mergeCell ref="CO30:DD30"/>
    <mergeCell ref="AH29:BB29"/>
    <mergeCell ref="CO29:DD29"/>
    <mergeCell ref="AB29:AG29"/>
    <mergeCell ref="BC29:BX29"/>
    <mergeCell ref="BY29:CN29"/>
    <mergeCell ref="AH37:BB37"/>
    <mergeCell ref="BC37:BX37"/>
    <mergeCell ref="AB30:AG30"/>
    <mergeCell ref="AH30:BB30"/>
    <mergeCell ref="BC30:BX30"/>
    <mergeCell ref="AH35:BB35"/>
    <mergeCell ref="BC35:BX35"/>
    <mergeCell ref="AB32:AG32"/>
    <mergeCell ref="AH32:BB32"/>
    <mergeCell ref="BC32:BX32"/>
    <mergeCell ref="BC33:BX33"/>
    <mergeCell ref="CO41:DD41"/>
    <mergeCell ref="BY41:CN41"/>
    <mergeCell ref="BY38:CN38"/>
    <mergeCell ref="CO38:DD38"/>
    <mergeCell ref="CO39:DD39"/>
    <mergeCell ref="CO40:DD40"/>
    <mergeCell ref="AH41:BB41"/>
    <mergeCell ref="BC41:BX41"/>
    <mergeCell ref="AB41:AG41"/>
    <mergeCell ref="BY37:CN37"/>
    <mergeCell ref="AB38:AG38"/>
    <mergeCell ref="AB39:AG39"/>
    <mergeCell ref="AH39:BB39"/>
    <mergeCell ref="AB37:AG37"/>
    <mergeCell ref="BY39:CN39"/>
    <mergeCell ref="BC39:BX39"/>
    <mergeCell ref="AH38:BB38"/>
    <mergeCell ref="BC38:BX38"/>
    <mergeCell ref="CO37:DD37"/>
    <mergeCell ref="A23:AA23"/>
    <mergeCell ref="AB23:AG23"/>
    <mergeCell ref="AH23:BB23"/>
    <mergeCell ref="BC23:BX23"/>
    <mergeCell ref="BY23:CN23"/>
    <mergeCell ref="CO23:DD23"/>
    <mergeCell ref="A36:AA36"/>
    <mergeCell ref="AH36:BB36"/>
    <mergeCell ref="CO36:DD36"/>
    <mergeCell ref="A26:AA26"/>
    <mergeCell ref="AB26:AG26"/>
    <mergeCell ref="AH26:BB26"/>
    <mergeCell ref="BC26:BX26"/>
    <mergeCell ref="BY26:CN26"/>
    <mergeCell ref="CO26:DD26"/>
    <mergeCell ref="CO35:DD35"/>
    <mergeCell ref="AH33:BB33"/>
    <mergeCell ref="CO32:DD32"/>
    <mergeCell ref="AH17:BB17"/>
    <mergeCell ref="BC17:BX17"/>
    <mergeCell ref="BC19:BX19"/>
    <mergeCell ref="BC18:BX18"/>
    <mergeCell ref="BY17:CN17"/>
    <mergeCell ref="CO17:DD17"/>
    <mergeCell ref="CO31:DD31"/>
    <mergeCell ref="BY24:CN24"/>
    <mergeCell ref="CO24:DD24"/>
    <mergeCell ref="A17:AA17"/>
    <mergeCell ref="AB17:AG17"/>
    <mergeCell ref="BY33:CN33"/>
    <mergeCell ref="CO33:DD33"/>
    <mergeCell ref="AB31:AG31"/>
    <mergeCell ref="AH31:BB31"/>
    <mergeCell ref="BC31:BX31"/>
    <mergeCell ref="BY31:CN31"/>
    <mergeCell ref="BY30:CN30"/>
    <mergeCell ref="BY32:CN32"/>
    <mergeCell ref="A34:AA34"/>
    <mergeCell ref="AB34:AG34"/>
    <mergeCell ref="AH34:BB34"/>
    <mergeCell ref="BC34:BX34"/>
    <mergeCell ref="CO34:DD34"/>
    <mergeCell ref="AB40:AG40"/>
    <mergeCell ref="AH40:BB40"/>
    <mergeCell ref="BC40:BX40"/>
    <mergeCell ref="BY40:CN40"/>
    <mergeCell ref="BC36:BX36"/>
    <mergeCell ref="BY36:CN36"/>
    <mergeCell ref="BY35:CN35"/>
    <mergeCell ref="BY34:CN34"/>
    <mergeCell ref="AB36:AG3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98"/>
  <sheetViews>
    <sheetView view="pageBreakPreview" zoomScaleSheetLayoutView="100" zoomScalePageLayoutView="0" workbookViewId="0" topLeftCell="A84">
      <selection activeCell="CO12" sqref="CO12:DD12"/>
    </sheetView>
  </sheetViews>
  <sheetFormatPr defaultColWidth="0.875" defaultRowHeight="12.75"/>
  <cols>
    <col min="1" max="53" width="0.875" style="1" customWidth="1"/>
    <col min="54" max="54" width="2.375" style="1" customWidth="1"/>
    <col min="55" max="16384" width="0.875" style="1" customWidth="1"/>
  </cols>
  <sheetData>
    <row r="1" ht="12">
      <c r="DD1" s="4" t="s">
        <v>34</v>
      </c>
    </row>
    <row r="2" spans="1:108" s="3" customFormat="1" ht="22.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</row>
    <row r="3" spans="1:108" ht="34.5" customHeight="1">
      <c r="A3" s="31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 t="s">
        <v>1</v>
      </c>
      <c r="AC3" s="48"/>
      <c r="AD3" s="48"/>
      <c r="AE3" s="48"/>
      <c r="AF3" s="48"/>
      <c r="AG3" s="48"/>
      <c r="AH3" s="48" t="s">
        <v>49</v>
      </c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 t="s">
        <v>44</v>
      </c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 t="s">
        <v>2</v>
      </c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 t="s">
        <v>3</v>
      </c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9"/>
    </row>
    <row r="4" spans="1:108" s="18" customFormat="1" ht="12" customHeight="1" thickBot="1">
      <c r="A4" s="29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54">
        <v>2</v>
      </c>
      <c r="AC4" s="54"/>
      <c r="AD4" s="54"/>
      <c r="AE4" s="54"/>
      <c r="AF4" s="54"/>
      <c r="AG4" s="54"/>
      <c r="AH4" s="54">
        <v>3</v>
      </c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>
        <v>4</v>
      </c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>
        <v>5</v>
      </c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>
        <v>6</v>
      </c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64"/>
    </row>
    <row r="5" spans="1:108" ht="14.25" customHeight="1">
      <c r="A5" s="17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63" t="s">
        <v>15</v>
      </c>
      <c r="AC5" s="55"/>
      <c r="AD5" s="55"/>
      <c r="AE5" s="55"/>
      <c r="AF5" s="55"/>
      <c r="AG5" s="55"/>
      <c r="AH5" s="55" t="s">
        <v>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91">
        <f>BC8+BC13+BC33+BC36+BC38+BC45+BC50+BC57+BC59+BC62+BC68+BC79+BC84+BC86+BC88+BC90</f>
        <v>13688428.68</v>
      </c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>
        <f>BY8+BY13+BY33+BY38+BY45+BY50+BY57+BY59+BY62+BY68+BY79+BY84+BY86+BY88+BY90</f>
        <v>12581517.26</v>
      </c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>
        <f>BC5-BY5</f>
        <v>1106911.42</v>
      </c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2"/>
    </row>
    <row r="6" spans="1:108" ht="13.5" customHeigh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52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>
        <f>BC6-BY6</f>
        <v>0</v>
      </c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6"/>
    </row>
    <row r="7" spans="1:108" ht="13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57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1"/>
    </row>
    <row r="8" spans="1:108" ht="13.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36"/>
      <c r="AC8" s="36"/>
      <c r="AD8" s="36"/>
      <c r="AE8" s="36"/>
      <c r="AF8" s="36"/>
      <c r="AG8" s="36"/>
      <c r="AH8" s="86" t="s">
        <v>93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4">
        <f>SUM(BC9:BX12)</f>
        <v>660000</v>
      </c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>
        <f>BY9+BY10+BY11</f>
        <v>569139.12</v>
      </c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>
        <f>CO9+CO10+CO11</f>
        <v>89860.87999999998</v>
      </c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1:108" ht="13.5" customHeight="1">
      <c r="A9" s="37" t="s">
        <v>109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40"/>
      <c r="AB9" s="35"/>
      <c r="AC9" s="36"/>
      <c r="AD9" s="36"/>
      <c r="AE9" s="36"/>
      <c r="AF9" s="36"/>
      <c r="AG9" s="36"/>
      <c r="AH9" s="36" t="s">
        <v>123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3">
        <v>495900</v>
      </c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>
        <v>429879.58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>
        <f aca="true" t="shared" si="0" ref="CO9:CO49">BC9-BY9</f>
        <v>66020.41999999998</v>
      </c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4"/>
    </row>
    <row r="10" spans="1:108" ht="13.5" customHeight="1">
      <c r="A10" s="37" t="s">
        <v>110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40"/>
      <c r="AB10" s="35"/>
      <c r="AC10" s="36"/>
      <c r="AD10" s="36"/>
      <c r="AE10" s="36"/>
      <c r="AF10" s="36"/>
      <c r="AG10" s="36"/>
      <c r="AH10" s="36" t="s">
        <v>192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3">
        <v>3100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>
        <v>0</v>
      </c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>
        <f t="shared" si="0"/>
        <v>3100</v>
      </c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4"/>
    </row>
    <row r="11" spans="1:108" ht="26.25" customHeight="1">
      <c r="A11" s="37" t="s">
        <v>120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40"/>
      <c r="AB11" s="35"/>
      <c r="AC11" s="36"/>
      <c r="AD11" s="36"/>
      <c r="AE11" s="36"/>
      <c r="AF11" s="36"/>
      <c r="AG11" s="36"/>
      <c r="AH11" s="36" t="s">
        <v>124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3">
        <v>160000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>
        <v>139259.54</v>
      </c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>
        <f t="shared" si="0"/>
        <v>20740.459999999992</v>
      </c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4"/>
    </row>
    <row r="12" spans="1:108" ht="26.25" customHeight="1">
      <c r="A12" s="37" t="s">
        <v>120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40"/>
      <c r="AB12" s="35"/>
      <c r="AC12" s="36"/>
      <c r="AD12" s="36"/>
      <c r="AE12" s="36"/>
      <c r="AF12" s="36"/>
      <c r="AG12" s="36"/>
      <c r="AH12" s="36" t="s">
        <v>193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3">
        <v>1000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>
        <v>0</v>
      </c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>
        <f>BC12-BY12</f>
        <v>1000</v>
      </c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4"/>
    </row>
    <row r="13" spans="1:108" ht="13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36"/>
      <c r="AC13" s="36"/>
      <c r="AD13" s="36"/>
      <c r="AE13" s="36"/>
      <c r="AF13" s="36"/>
      <c r="AG13" s="36"/>
      <c r="AH13" s="86" t="s">
        <v>94</v>
      </c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4">
        <f>SUM(BC14:BX32)</f>
        <v>2802700</v>
      </c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>
        <f>BY14+BY16+BY17+BY18+BY19+BY20+BY21+BY22+BY23+BY24+BY25+BY28+BY29+BY30+BY31+BY32</f>
        <v>2461475.7300000004</v>
      </c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>
        <f>CO14+CO15+CO16+CO19+CO23+CO24+CO25+CO26+CO27+CO28+CO29+CO32</f>
        <v>197084.15999999997</v>
      </c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1:108" ht="12.75" customHeight="1">
      <c r="A14" s="37" t="s">
        <v>109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40"/>
      <c r="AB14" s="35"/>
      <c r="AC14" s="36"/>
      <c r="AD14" s="36"/>
      <c r="AE14" s="36"/>
      <c r="AF14" s="36"/>
      <c r="AG14" s="36"/>
      <c r="AH14" s="36" t="s">
        <v>121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3">
        <v>1783000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>
        <v>1663713.03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>
        <f t="shared" si="0"/>
        <v>119286.96999999997</v>
      </c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13.5" customHeight="1" hidden="1">
      <c r="A15" s="37" t="s">
        <v>110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40"/>
      <c r="AB15" s="35"/>
      <c r="AC15" s="36"/>
      <c r="AD15" s="36"/>
      <c r="AE15" s="36"/>
      <c r="AF15" s="36"/>
      <c r="AG15" s="36"/>
      <c r="AH15" s="36" t="s">
        <v>122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3">
        <v>0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>
        <v>0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>
        <f t="shared" si="0"/>
        <v>0</v>
      </c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22.5" customHeight="1">
      <c r="A16" s="37" t="s">
        <v>120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40"/>
      <c r="AB16" s="35"/>
      <c r="AC16" s="36"/>
      <c r="AD16" s="36"/>
      <c r="AE16" s="36"/>
      <c r="AF16" s="36"/>
      <c r="AG16" s="36"/>
      <c r="AH16" s="36" t="s">
        <v>125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3">
        <v>537900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>
        <v>465603.67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>
        <f t="shared" si="0"/>
        <v>72296.33000000002</v>
      </c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3.5" customHeight="1">
      <c r="A17" s="37" t="s">
        <v>110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40"/>
      <c r="AB17" s="35"/>
      <c r="AC17" s="36"/>
      <c r="AD17" s="36"/>
      <c r="AE17" s="36"/>
      <c r="AF17" s="36"/>
      <c r="AG17" s="36"/>
      <c r="AH17" s="36" t="s">
        <v>194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3">
        <v>63000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>
        <v>0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>
        <f>BC17-BY17</f>
        <v>63000</v>
      </c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22.5" customHeight="1">
      <c r="A18" s="37" t="s">
        <v>120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40"/>
      <c r="AB18" s="35"/>
      <c r="AC18" s="36"/>
      <c r="AD18" s="36"/>
      <c r="AE18" s="36"/>
      <c r="AF18" s="36"/>
      <c r="AG18" s="36"/>
      <c r="AH18" s="36" t="s">
        <v>195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3">
        <v>19100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>
        <v>0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>
        <f>BC18-BY18</f>
        <v>19100</v>
      </c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3.5" customHeight="1">
      <c r="A19" s="37" t="s">
        <v>111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40"/>
      <c r="AB19" s="35"/>
      <c r="AC19" s="36"/>
      <c r="AD19" s="36"/>
      <c r="AE19" s="36"/>
      <c r="AF19" s="36"/>
      <c r="AG19" s="36"/>
      <c r="AH19" s="36" t="s">
        <v>126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3">
        <v>40100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>
        <v>29528.52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>
        <f t="shared" si="0"/>
        <v>10571.48</v>
      </c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23.25" customHeight="1">
      <c r="A20" s="37" t="s">
        <v>113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40"/>
      <c r="AB20" s="35"/>
      <c r="AC20" s="36"/>
      <c r="AD20" s="36"/>
      <c r="AE20" s="36"/>
      <c r="AF20" s="36"/>
      <c r="AG20" s="36"/>
      <c r="AH20" s="36" t="s">
        <v>196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3">
        <v>15000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>
        <v>12869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>
        <f>BC20-BY20</f>
        <v>2131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12.75" customHeight="1">
      <c r="A21" s="37" t="s">
        <v>114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40"/>
      <c r="AB21" s="35"/>
      <c r="AC21" s="36"/>
      <c r="AD21" s="36"/>
      <c r="AE21" s="36"/>
      <c r="AF21" s="36"/>
      <c r="AG21" s="36"/>
      <c r="AH21" s="36" t="s">
        <v>197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3">
        <v>45000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>
        <v>36876.1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>
        <f>BC21-BY21</f>
        <v>8123.9000000000015</v>
      </c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22.5" customHeight="1">
      <c r="A22" s="37" t="s">
        <v>118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40"/>
      <c r="AB22" s="35"/>
      <c r="AC22" s="36"/>
      <c r="AD22" s="36"/>
      <c r="AE22" s="36"/>
      <c r="AF22" s="36"/>
      <c r="AG22" s="36"/>
      <c r="AH22" s="36" t="s">
        <v>198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3">
        <v>6300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>
        <v>2822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>
        <f>BC22-BY22</f>
        <v>3478</v>
      </c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13.5" customHeight="1">
      <c r="A23" s="37" t="s">
        <v>112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40"/>
      <c r="AB23" s="35"/>
      <c r="AC23" s="36"/>
      <c r="AD23" s="36"/>
      <c r="AE23" s="36"/>
      <c r="AF23" s="36"/>
      <c r="AG23" s="36"/>
      <c r="AH23" s="36" t="s">
        <v>127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3">
        <v>53300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>
        <v>45191.47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>
        <f t="shared" si="0"/>
        <v>8108.529999999999</v>
      </c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ht="23.25" customHeight="1">
      <c r="A24" s="37" t="s">
        <v>113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0"/>
      <c r="AB24" s="35"/>
      <c r="AC24" s="36"/>
      <c r="AD24" s="36"/>
      <c r="AE24" s="36"/>
      <c r="AF24" s="36"/>
      <c r="AG24" s="36"/>
      <c r="AH24" s="36" t="s">
        <v>128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3">
        <v>15800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>
        <v>15761.48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>
        <f t="shared" si="0"/>
        <v>38.52000000000044</v>
      </c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ht="12.75" customHeight="1">
      <c r="A25" s="37" t="s">
        <v>114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40"/>
      <c r="AB25" s="35"/>
      <c r="AC25" s="36"/>
      <c r="AD25" s="36"/>
      <c r="AE25" s="36"/>
      <c r="AF25" s="36"/>
      <c r="AG25" s="36"/>
      <c r="AH25" s="36" t="s">
        <v>129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3">
        <v>17700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v>8400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>
        <f t="shared" si="0"/>
        <v>9300</v>
      </c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43.5" customHeight="1" hidden="1">
      <c r="A26" s="37" t="s">
        <v>115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40"/>
      <c r="AB26" s="35"/>
      <c r="AC26" s="36"/>
      <c r="AD26" s="36"/>
      <c r="AE26" s="36"/>
      <c r="AF26" s="36"/>
      <c r="AG26" s="36"/>
      <c r="AH26" s="36" t="s">
        <v>83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3">
        <v>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>
        <v>33980.25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>
        <f t="shared" si="0"/>
        <v>-33980.25</v>
      </c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ht="13.5" customHeight="1" hidden="1">
      <c r="A27" s="37" t="s">
        <v>116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40"/>
      <c r="AB27" s="35"/>
      <c r="AC27" s="36"/>
      <c r="AD27" s="36"/>
      <c r="AE27" s="36"/>
      <c r="AF27" s="36"/>
      <c r="AG27" s="36"/>
      <c r="AH27" s="36" t="s">
        <v>84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3">
        <v>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v>14294.94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>
        <f t="shared" si="0"/>
        <v>-14294.94</v>
      </c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ht="21.75" customHeight="1">
      <c r="A28" s="37" t="s">
        <v>117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0"/>
      <c r="AB28" s="35"/>
      <c r="AC28" s="36"/>
      <c r="AD28" s="36"/>
      <c r="AE28" s="36"/>
      <c r="AF28" s="36"/>
      <c r="AG28" s="36"/>
      <c r="AH28" s="36" t="s">
        <v>199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3">
        <v>3100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v>3005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>
        <f t="shared" si="0"/>
        <v>95</v>
      </c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ht="22.5" customHeight="1">
      <c r="A29" s="37" t="s">
        <v>118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40"/>
      <c r="AB29" s="35"/>
      <c r="AC29" s="36"/>
      <c r="AD29" s="36"/>
      <c r="AE29" s="36"/>
      <c r="AF29" s="36"/>
      <c r="AG29" s="36"/>
      <c r="AH29" s="36" t="s">
        <v>130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3">
        <v>194900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v>169237.48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>
        <f t="shared" si="0"/>
        <v>25662.51999999999</v>
      </c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ht="18" customHeight="1">
      <c r="A30" s="37" t="s">
        <v>116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40"/>
      <c r="AB30" s="35"/>
      <c r="AC30" s="36"/>
      <c r="AD30" s="36"/>
      <c r="AE30" s="36"/>
      <c r="AF30" s="36"/>
      <c r="AG30" s="36"/>
      <c r="AH30" s="36" t="s">
        <v>131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3">
        <v>5900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v>5872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>
        <f>BC30-BY30</f>
        <v>28</v>
      </c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ht="18" customHeight="1">
      <c r="A31" s="37" t="s">
        <v>116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40"/>
      <c r="AB31" s="35"/>
      <c r="AC31" s="36"/>
      <c r="AD31" s="36"/>
      <c r="AE31" s="36"/>
      <c r="AF31" s="36"/>
      <c r="AG31" s="36"/>
      <c r="AH31" s="36" t="s">
        <v>132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3">
        <v>2400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v>2395.98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>
        <f>BC31-BY31</f>
        <v>4.019999999999982</v>
      </c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</row>
    <row r="32" spans="1:108" ht="24" customHeight="1">
      <c r="A32" s="37" t="s">
        <v>118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40"/>
      <c r="AB32" s="35"/>
      <c r="AC32" s="36"/>
      <c r="AD32" s="36"/>
      <c r="AE32" s="36"/>
      <c r="AF32" s="36"/>
      <c r="AG32" s="36"/>
      <c r="AH32" s="36" t="s">
        <v>133</v>
      </c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3">
        <v>200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>
        <v>200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>
        <f t="shared" si="0"/>
        <v>0</v>
      </c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ht="13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36"/>
      <c r="AC33" s="36"/>
      <c r="AD33" s="36"/>
      <c r="AE33" s="36"/>
      <c r="AF33" s="36"/>
      <c r="AG33" s="36"/>
      <c r="AH33" s="86" t="s">
        <v>134</v>
      </c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4">
        <f>BC34+BC35</f>
        <v>321900</v>
      </c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>
        <f>BY34+BY35</f>
        <v>321900</v>
      </c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>
        <f>CO34+CO35</f>
        <v>0</v>
      </c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8" ht="18" customHeight="1">
      <c r="A34" s="37" t="s">
        <v>116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40"/>
      <c r="AB34" s="35"/>
      <c r="AC34" s="36"/>
      <c r="AD34" s="36"/>
      <c r="AE34" s="36"/>
      <c r="AF34" s="36"/>
      <c r="AG34" s="36"/>
      <c r="AH34" s="36" t="s">
        <v>135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3">
        <v>171900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>
        <v>171900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>
        <f>BC34-BY34</f>
        <v>0</v>
      </c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ht="18" customHeight="1">
      <c r="A35" s="37" t="s">
        <v>116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40"/>
      <c r="AB35" s="35"/>
      <c r="AC35" s="36"/>
      <c r="AD35" s="36"/>
      <c r="AE35" s="36"/>
      <c r="AF35" s="36"/>
      <c r="AG35" s="36"/>
      <c r="AH35" s="36" t="s">
        <v>136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3">
        <v>150000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>
        <v>150000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>
        <f>BC35-BY35</f>
        <v>0</v>
      </c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ht="13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36"/>
      <c r="AC36" s="36"/>
      <c r="AD36" s="36"/>
      <c r="AE36" s="36"/>
      <c r="AF36" s="36"/>
      <c r="AG36" s="36"/>
      <c r="AH36" s="86" t="s">
        <v>137</v>
      </c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4">
        <f>BC37</f>
        <v>15000</v>
      </c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>
        <f>BY37</f>
        <v>0</v>
      </c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>
        <f>CO37</f>
        <v>15000</v>
      </c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</row>
    <row r="37" spans="1:108" ht="18" customHeight="1">
      <c r="A37" s="37" t="s">
        <v>116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40"/>
      <c r="AB37" s="35"/>
      <c r="AC37" s="36"/>
      <c r="AD37" s="36"/>
      <c r="AE37" s="36"/>
      <c r="AF37" s="36"/>
      <c r="AG37" s="36"/>
      <c r="AH37" s="36" t="s">
        <v>138</v>
      </c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3">
        <v>15000</v>
      </c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>
        <v>0</v>
      </c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>
        <f>BC37-BY37</f>
        <v>15000</v>
      </c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ht="13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36"/>
      <c r="AC38" s="36"/>
      <c r="AD38" s="36"/>
      <c r="AE38" s="36"/>
      <c r="AF38" s="36"/>
      <c r="AG38" s="36"/>
      <c r="AH38" s="86" t="s">
        <v>95</v>
      </c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4">
        <f>SUM(BC39:BX44)</f>
        <v>188700</v>
      </c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>
        <f>BY39+BY40+BY42+BY43+BY44</f>
        <v>123652.6</v>
      </c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>
        <f>CO40+CO43+CO44</f>
        <v>65027.399999999994</v>
      </c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</row>
    <row r="39" spans="1:108" ht="13.5" customHeight="1">
      <c r="A39" s="37" t="s">
        <v>116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40"/>
      <c r="AB39" s="35"/>
      <c r="AC39" s="36"/>
      <c r="AD39" s="36"/>
      <c r="AE39" s="36"/>
      <c r="AF39" s="36"/>
      <c r="AG39" s="36"/>
      <c r="AH39" s="36" t="s">
        <v>200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3">
        <v>5000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>
        <v>4980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>
        <f>BC39-BY39</f>
        <v>20</v>
      </c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ht="13.5" customHeight="1">
      <c r="A40" s="37" t="s">
        <v>114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0"/>
      <c r="AB40" s="35"/>
      <c r="AC40" s="36"/>
      <c r="AD40" s="36"/>
      <c r="AE40" s="36"/>
      <c r="AF40" s="36"/>
      <c r="AG40" s="36"/>
      <c r="AH40" s="36" t="s">
        <v>201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3">
        <v>60000</v>
      </c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>
        <v>0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>
        <f t="shared" si="0"/>
        <v>60000</v>
      </c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ht="13.5" customHeight="1" hidden="1">
      <c r="A41" s="37" t="s">
        <v>114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40"/>
      <c r="AB41" s="35"/>
      <c r="AC41" s="36"/>
      <c r="AD41" s="36"/>
      <c r="AE41" s="36"/>
      <c r="AF41" s="36"/>
      <c r="AG41" s="36"/>
      <c r="AH41" s="36" t="s">
        <v>85</v>
      </c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3">
        <v>0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>
        <v>0</v>
      </c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>
        <f t="shared" si="0"/>
        <v>0</v>
      </c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ht="13.5" customHeight="1">
      <c r="A42" s="37" t="s">
        <v>116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0"/>
      <c r="AB42" s="35"/>
      <c r="AC42" s="36"/>
      <c r="AD42" s="36"/>
      <c r="AE42" s="36"/>
      <c r="AF42" s="36"/>
      <c r="AG42" s="36"/>
      <c r="AH42" s="36" t="s">
        <v>202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3">
        <v>5000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>
        <v>5000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>
        <f>BC42-BY42</f>
        <v>0</v>
      </c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ht="13.5" customHeight="1">
      <c r="A43" s="37" t="s">
        <v>116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40"/>
      <c r="AB43" s="35"/>
      <c r="AC43" s="36"/>
      <c r="AD43" s="36"/>
      <c r="AE43" s="36"/>
      <c r="AF43" s="36"/>
      <c r="AG43" s="36"/>
      <c r="AH43" s="36" t="s">
        <v>139</v>
      </c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3">
        <v>113700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>
        <v>113672.6</v>
      </c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>
        <f t="shared" si="0"/>
        <v>27.39999999999418</v>
      </c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ht="25.5" customHeight="1">
      <c r="A44" s="37" t="s">
        <v>114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40"/>
      <c r="AB44" s="35"/>
      <c r="AC44" s="36"/>
      <c r="AD44" s="36"/>
      <c r="AE44" s="36"/>
      <c r="AF44" s="36"/>
      <c r="AG44" s="36"/>
      <c r="AH44" s="36" t="s">
        <v>140</v>
      </c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3">
        <v>5000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>
        <v>0</v>
      </c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>
        <f t="shared" si="0"/>
        <v>5000</v>
      </c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ht="13.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36"/>
      <c r="AC45" s="36"/>
      <c r="AD45" s="36"/>
      <c r="AE45" s="36"/>
      <c r="AF45" s="36"/>
      <c r="AG45" s="36"/>
      <c r="AH45" s="86" t="s">
        <v>96</v>
      </c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4">
        <f>BC46+BC47+BC48+BC49</f>
        <v>139300</v>
      </c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>
        <f>BY46+BY47+BY48+BY49</f>
        <v>139300</v>
      </c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>
        <f>CO46+CO47+CO48+CO49</f>
        <v>0</v>
      </c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</row>
    <row r="46" spans="1:108" ht="13.5" customHeight="1">
      <c r="A46" s="37" t="s">
        <v>109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0"/>
      <c r="AB46" s="35"/>
      <c r="AC46" s="36"/>
      <c r="AD46" s="36"/>
      <c r="AE46" s="36"/>
      <c r="AF46" s="36"/>
      <c r="AG46" s="36"/>
      <c r="AH46" s="36" t="s">
        <v>141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3">
        <v>108200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>
        <v>108200</v>
      </c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>
        <f t="shared" si="0"/>
        <v>0</v>
      </c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ht="24" customHeight="1">
      <c r="A47" s="37" t="s">
        <v>120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0"/>
      <c r="AB47" s="35"/>
      <c r="AC47" s="36"/>
      <c r="AD47" s="36"/>
      <c r="AE47" s="36"/>
      <c r="AF47" s="36"/>
      <c r="AG47" s="36"/>
      <c r="AH47" s="36" t="s">
        <v>142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3">
        <v>31100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>
        <v>31100</v>
      </c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>
        <f t="shared" si="0"/>
        <v>0</v>
      </c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ht="24" customHeight="1" hidden="1">
      <c r="A48" s="37" t="s">
        <v>117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0"/>
      <c r="AB48" s="35"/>
      <c r="AC48" s="36"/>
      <c r="AD48" s="36"/>
      <c r="AE48" s="36"/>
      <c r="AF48" s="36"/>
      <c r="AG48" s="36"/>
      <c r="AH48" s="36" t="s">
        <v>86</v>
      </c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3">
        <v>0</v>
      </c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>
        <v>0</v>
      </c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>
        <f t="shared" si="0"/>
        <v>0</v>
      </c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ht="25.5" customHeight="1" hidden="1">
      <c r="A49" s="37" t="s">
        <v>118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40"/>
      <c r="AB49" s="35"/>
      <c r="AC49" s="36"/>
      <c r="AD49" s="36"/>
      <c r="AE49" s="36"/>
      <c r="AF49" s="36"/>
      <c r="AG49" s="36"/>
      <c r="AH49" s="36" t="s">
        <v>87</v>
      </c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3">
        <v>0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>
        <v>0</v>
      </c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>
        <f t="shared" si="0"/>
        <v>0</v>
      </c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ht="13.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36"/>
      <c r="AC50" s="36"/>
      <c r="AD50" s="36"/>
      <c r="AE50" s="36"/>
      <c r="AF50" s="36"/>
      <c r="AG50" s="36"/>
      <c r="AH50" s="86" t="s">
        <v>97</v>
      </c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4">
        <f>SUM(BC51:BX56)</f>
        <v>72400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>
        <f>BY51+BY52+BY56</f>
        <v>68330</v>
      </c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>
        <f>CO52+CO53+CO54+CO55</f>
        <v>4</v>
      </c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pans="1:108" ht="24" customHeight="1">
      <c r="A51" s="37" t="s">
        <v>113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40"/>
      <c r="AB51" s="35"/>
      <c r="AC51" s="36"/>
      <c r="AD51" s="36"/>
      <c r="AE51" s="36"/>
      <c r="AF51" s="36"/>
      <c r="AG51" s="36"/>
      <c r="AH51" s="36" t="s">
        <v>203</v>
      </c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3">
        <v>15500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>
        <v>11434</v>
      </c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>
        <f>BC51-BY51</f>
        <v>4066</v>
      </c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ht="14.25" customHeight="1">
      <c r="A52" s="37" t="s">
        <v>114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40"/>
      <c r="AB52" s="35"/>
      <c r="AC52" s="36"/>
      <c r="AD52" s="36"/>
      <c r="AE52" s="36"/>
      <c r="AF52" s="36"/>
      <c r="AG52" s="36"/>
      <c r="AH52" s="36" t="s">
        <v>143</v>
      </c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3">
        <v>52100</v>
      </c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>
        <v>52096</v>
      </c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>
        <f aca="true" t="shared" si="1" ref="CO52:CO60">BC52-BY52</f>
        <v>4</v>
      </c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ht="23.25" customHeight="1" hidden="1">
      <c r="A53" s="37" t="s">
        <v>117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40"/>
      <c r="AB53" s="35"/>
      <c r="AC53" s="36"/>
      <c r="AD53" s="36"/>
      <c r="AE53" s="36"/>
      <c r="AF53" s="36"/>
      <c r="AG53" s="36"/>
      <c r="AH53" s="36" t="s">
        <v>88</v>
      </c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3">
        <v>0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>
        <v>0</v>
      </c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>
        <f t="shared" si="1"/>
        <v>0</v>
      </c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ht="12" hidden="1">
      <c r="A54" s="37" t="s">
        <v>114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40"/>
      <c r="AB54" s="35"/>
      <c r="AC54" s="36"/>
      <c r="AD54" s="36"/>
      <c r="AE54" s="36"/>
      <c r="AF54" s="36"/>
      <c r="AG54" s="36"/>
      <c r="AH54" s="36" t="s">
        <v>89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3">
        <v>0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>
        <v>0</v>
      </c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>
        <f t="shared" si="1"/>
        <v>0</v>
      </c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ht="12" hidden="1">
      <c r="A55" s="37" t="s">
        <v>117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40"/>
      <c r="AB55" s="35"/>
      <c r="AC55" s="36"/>
      <c r="AD55" s="36"/>
      <c r="AE55" s="36"/>
      <c r="AF55" s="36"/>
      <c r="AG55" s="36"/>
      <c r="AH55" s="36" t="s">
        <v>92</v>
      </c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3">
        <v>0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>
        <v>0</v>
      </c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>
        <f t="shared" si="1"/>
        <v>0</v>
      </c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ht="25.5" customHeight="1">
      <c r="A56" s="37" t="s">
        <v>118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40"/>
      <c r="AB56" s="35"/>
      <c r="AC56" s="36"/>
      <c r="AD56" s="36"/>
      <c r="AE56" s="36"/>
      <c r="AF56" s="36"/>
      <c r="AG56" s="36"/>
      <c r="AH56" s="36" t="s">
        <v>204</v>
      </c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3">
        <v>4800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>
        <v>4800</v>
      </c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>
        <f>BC56-BY56</f>
        <v>0</v>
      </c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ht="13.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36"/>
      <c r="AC57" s="36"/>
      <c r="AD57" s="36"/>
      <c r="AE57" s="36"/>
      <c r="AF57" s="36"/>
      <c r="AG57" s="36"/>
      <c r="AH57" s="86" t="s">
        <v>98</v>
      </c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4">
        <f>BC58</f>
        <v>16000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>
        <f>BY58</f>
        <v>12537.51</v>
      </c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>
        <f t="shared" si="1"/>
        <v>3462.49</v>
      </c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</row>
    <row r="58" spans="1:108" ht="23.25" customHeight="1">
      <c r="A58" s="37" t="s">
        <v>114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40"/>
      <c r="AB58" s="35"/>
      <c r="AC58" s="36"/>
      <c r="AD58" s="36"/>
      <c r="AE58" s="36"/>
      <c r="AF58" s="36"/>
      <c r="AG58" s="36"/>
      <c r="AH58" s="99" t="s">
        <v>144</v>
      </c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33">
        <v>16000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>
        <v>12537.51</v>
      </c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>
        <f t="shared" si="1"/>
        <v>3462.49</v>
      </c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ht="18.7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36"/>
      <c r="AC59" s="36"/>
      <c r="AD59" s="36"/>
      <c r="AE59" s="36"/>
      <c r="AF59" s="36"/>
      <c r="AG59" s="36"/>
      <c r="AH59" s="86" t="s">
        <v>145</v>
      </c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4">
        <f>BC60+BC61</f>
        <v>183600</v>
      </c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>
        <f>BY60+BY61</f>
        <v>156408</v>
      </c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>
        <f t="shared" si="1"/>
        <v>27192</v>
      </c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</row>
    <row r="60" spans="1:108" ht="24" customHeight="1">
      <c r="A60" s="37" t="s">
        <v>113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40"/>
      <c r="AB60" s="35"/>
      <c r="AC60" s="36"/>
      <c r="AD60" s="36"/>
      <c r="AE60" s="36"/>
      <c r="AF60" s="36"/>
      <c r="AG60" s="36"/>
      <c r="AH60" s="36" t="s">
        <v>146</v>
      </c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3">
        <v>123300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>
        <v>123100</v>
      </c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>
        <f t="shared" si="1"/>
        <v>200</v>
      </c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ht="24" customHeight="1">
      <c r="A61" s="37" t="s">
        <v>113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40"/>
      <c r="AB61" s="35"/>
      <c r="AC61" s="36"/>
      <c r="AD61" s="36"/>
      <c r="AE61" s="36"/>
      <c r="AF61" s="36"/>
      <c r="AG61" s="36"/>
      <c r="AH61" s="36" t="s">
        <v>147</v>
      </c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3">
        <v>60300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>
        <v>33308</v>
      </c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>
        <f>BC61-BY61</f>
        <v>26992</v>
      </c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ht="21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36"/>
      <c r="AC62" s="36"/>
      <c r="AD62" s="36"/>
      <c r="AE62" s="36"/>
      <c r="AF62" s="36"/>
      <c r="AG62" s="36"/>
      <c r="AH62" s="86" t="s">
        <v>99</v>
      </c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4">
        <f>BC63+BC64+BC65+BC66+BC67</f>
        <v>3803400</v>
      </c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>
        <f>BY63+BY64+BY65+BY66+BY67</f>
        <v>3786966.99</v>
      </c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>
        <f>CO63+CO65+CO66+CO67</f>
        <v>16433.010000000002</v>
      </c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</row>
    <row r="63" spans="1:108" ht="13.5" customHeight="1">
      <c r="A63" s="37" t="s">
        <v>114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40"/>
      <c r="AB63" s="35"/>
      <c r="AC63" s="36"/>
      <c r="AD63" s="36"/>
      <c r="AE63" s="36"/>
      <c r="AF63" s="36"/>
      <c r="AG63" s="36"/>
      <c r="AH63" s="36" t="s">
        <v>148</v>
      </c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3">
        <v>3606000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>
        <v>3605910</v>
      </c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>
        <f>BC63-BY63</f>
        <v>90</v>
      </c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ht="13.5" customHeight="1">
      <c r="A64" s="37" t="s">
        <v>114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40"/>
      <c r="AB64" s="35"/>
      <c r="AC64" s="36"/>
      <c r="AD64" s="36"/>
      <c r="AE64" s="36"/>
      <c r="AF64" s="36"/>
      <c r="AG64" s="36"/>
      <c r="AH64" s="36" t="s">
        <v>149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3">
        <v>36000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>
        <v>36000</v>
      </c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>
        <f>BC64-BY64</f>
        <v>0</v>
      </c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ht="13.5" customHeight="1">
      <c r="A65" s="37" t="s">
        <v>117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40"/>
      <c r="AB65" s="35"/>
      <c r="AC65" s="36"/>
      <c r="AD65" s="36"/>
      <c r="AE65" s="36"/>
      <c r="AF65" s="36"/>
      <c r="AG65" s="36"/>
      <c r="AH65" s="36" t="s">
        <v>150</v>
      </c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3">
        <v>74300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>
        <v>74220</v>
      </c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>
        <f>BC65-BY65</f>
        <v>80</v>
      </c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ht="23.25" customHeight="1">
      <c r="A66" s="37" t="s">
        <v>118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40"/>
      <c r="AB66" s="35"/>
      <c r="AC66" s="36"/>
      <c r="AD66" s="36"/>
      <c r="AE66" s="36"/>
      <c r="AF66" s="36"/>
      <c r="AG66" s="36"/>
      <c r="AH66" s="36" t="s">
        <v>151</v>
      </c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3">
        <v>56900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>
        <v>41763.89</v>
      </c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>
        <f>BC66-BY66</f>
        <v>15136.11</v>
      </c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ht="24" customHeight="1">
      <c r="A67" s="37" t="s">
        <v>113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40"/>
      <c r="AB67" s="35"/>
      <c r="AC67" s="36"/>
      <c r="AD67" s="36"/>
      <c r="AE67" s="36"/>
      <c r="AF67" s="36"/>
      <c r="AG67" s="36"/>
      <c r="AH67" s="36" t="s">
        <v>152</v>
      </c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3">
        <v>30200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>
        <v>29073.1</v>
      </c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>
        <f>BC67-BY67</f>
        <v>1126.9000000000015</v>
      </c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ht="13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36"/>
      <c r="AC68" s="36"/>
      <c r="AD68" s="36"/>
      <c r="AE68" s="36"/>
      <c r="AF68" s="36"/>
      <c r="AG68" s="36"/>
      <c r="AH68" s="86" t="s">
        <v>100</v>
      </c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4">
        <f>BC69+BC70+BC71+BC72+BC73+BC74+BC75+BC78</f>
        <v>887000</v>
      </c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>
        <f>BY69+BY70+BY71+BY72+BY73+BY74+BY75+BY78</f>
        <v>780928.82</v>
      </c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>
        <f>CO69+CO70+CO71+CO72+CO73+CO74+CO75+CO78</f>
        <v>106071.18000000002</v>
      </c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</row>
    <row r="69" spans="1:108" ht="14.25" customHeight="1">
      <c r="A69" s="37" t="s">
        <v>112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40"/>
      <c r="AB69" s="35"/>
      <c r="AC69" s="36"/>
      <c r="AD69" s="36"/>
      <c r="AE69" s="36"/>
      <c r="AF69" s="36"/>
      <c r="AG69" s="36"/>
      <c r="AH69" s="36" t="s">
        <v>153</v>
      </c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3">
        <v>598500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>
        <v>544872.73</v>
      </c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>
        <f aca="true" t="shared" si="2" ref="CO69:CO89">BC69-BY69</f>
        <v>53627.27000000002</v>
      </c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ht="21" customHeight="1">
      <c r="A70" s="37" t="s">
        <v>113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40"/>
      <c r="AB70" s="35"/>
      <c r="AC70" s="36"/>
      <c r="AD70" s="36"/>
      <c r="AE70" s="36"/>
      <c r="AF70" s="36"/>
      <c r="AG70" s="36"/>
      <c r="AH70" s="36" t="s">
        <v>154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3">
        <v>123100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>
        <v>122895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>
        <f t="shared" si="2"/>
        <v>205</v>
      </c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ht="23.25" customHeight="1">
      <c r="A71" s="37" t="s">
        <v>118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40"/>
      <c r="AB71" s="35"/>
      <c r="AC71" s="36"/>
      <c r="AD71" s="36"/>
      <c r="AE71" s="36"/>
      <c r="AF71" s="36"/>
      <c r="AG71" s="36"/>
      <c r="AH71" s="36" t="s">
        <v>155</v>
      </c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3">
        <v>5000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>
        <v>0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>
        <f>BC71-BY71</f>
        <v>5000</v>
      </c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ht="24.75" customHeight="1">
      <c r="A72" s="37" t="s">
        <v>113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40"/>
      <c r="AB72" s="35"/>
      <c r="AC72" s="36"/>
      <c r="AD72" s="36"/>
      <c r="AE72" s="36"/>
      <c r="AF72" s="36"/>
      <c r="AG72" s="36"/>
      <c r="AH72" s="36" t="s">
        <v>156</v>
      </c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3">
        <v>25000</v>
      </c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>
        <v>25000</v>
      </c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>
        <f t="shared" si="2"/>
        <v>0</v>
      </c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ht="18.75" customHeight="1">
      <c r="A73" s="37" t="s">
        <v>114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40"/>
      <c r="AB73" s="35"/>
      <c r="AC73" s="36"/>
      <c r="AD73" s="36"/>
      <c r="AE73" s="36"/>
      <c r="AF73" s="36"/>
      <c r="AG73" s="36"/>
      <c r="AH73" s="36" t="s">
        <v>157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3">
        <v>0</v>
      </c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>
        <v>0</v>
      </c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>
        <f t="shared" si="2"/>
        <v>0</v>
      </c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ht="24" customHeight="1">
      <c r="A74" s="37" t="s">
        <v>118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40"/>
      <c r="AB74" s="35"/>
      <c r="AC74" s="36"/>
      <c r="AD74" s="36"/>
      <c r="AE74" s="36"/>
      <c r="AF74" s="36"/>
      <c r="AG74" s="36"/>
      <c r="AH74" s="36" t="s">
        <v>158</v>
      </c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3">
        <v>5000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>
        <v>0</v>
      </c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>
        <f t="shared" si="2"/>
        <v>5000</v>
      </c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ht="17.25" customHeight="1">
      <c r="A75" s="37" t="s">
        <v>113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40"/>
      <c r="AB75" s="35"/>
      <c r="AC75" s="36"/>
      <c r="AD75" s="36"/>
      <c r="AE75" s="36"/>
      <c r="AF75" s="36"/>
      <c r="AG75" s="36"/>
      <c r="AH75" s="36" t="s">
        <v>205</v>
      </c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3">
        <v>17000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>
        <v>9845.33</v>
      </c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>
        <f t="shared" si="2"/>
        <v>7154.67</v>
      </c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ht="23.25" customHeight="1" hidden="1">
      <c r="A76" s="37" t="s">
        <v>117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40"/>
      <c r="AB76" s="35"/>
      <c r="AC76" s="36"/>
      <c r="AD76" s="36"/>
      <c r="AE76" s="36"/>
      <c r="AF76" s="36"/>
      <c r="AG76" s="36"/>
      <c r="AH76" s="36" t="s">
        <v>90</v>
      </c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3">
        <v>0</v>
      </c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>
        <v>0</v>
      </c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>
        <f t="shared" si="2"/>
        <v>0</v>
      </c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ht="21.75" customHeight="1" hidden="1">
      <c r="A77" s="37" t="s">
        <v>113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40"/>
      <c r="AB77" s="52"/>
      <c r="AC77" s="53"/>
      <c r="AD77" s="53"/>
      <c r="AE77" s="53"/>
      <c r="AF77" s="53"/>
      <c r="AG77" s="53"/>
      <c r="AH77" s="53" t="s">
        <v>91</v>
      </c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65">
        <v>0</v>
      </c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>
        <v>0</v>
      </c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>
        <f t="shared" si="2"/>
        <v>0</v>
      </c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6"/>
    </row>
    <row r="78" spans="1:108" ht="18" customHeight="1">
      <c r="A78" s="37" t="s">
        <v>114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40"/>
      <c r="AB78" s="36"/>
      <c r="AC78" s="36"/>
      <c r="AD78" s="36"/>
      <c r="AE78" s="36"/>
      <c r="AF78" s="36"/>
      <c r="AG78" s="36"/>
      <c r="AH78" s="36" t="s">
        <v>159</v>
      </c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3">
        <v>113400</v>
      </c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>
        <v>78315.76</v>
      </c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>
        <f t="shared" si="2"/>
        <v>35084.240000000005</v>
      </c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</row>
    <row r="79" spans="1:108" ht="13.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36"/>
      <c r="AC79" s="36"/>
      <c r="AD79" s="36"/>
      <c r="AE79" s="36"/>
      <c r="AF79" s="36"/>
      <c r="AG79" s="36"/>
      <c r="AH79" s="86" t="s">
        <v>101</v>
      </c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4">
        <f>BC82+BC83+BC80+BC81</f>
        <v>4328228.68</v>
      </c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>
        <f>SUM(BY80:CN83)</f>
        <v>3911046.7800000003</v>
      </c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>
        <f t="shared" si="2"/>
        <v>417181.89999999944</v>
      </c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</row>
    <row r="80" spans="1:108" ht="48.75" customHeight="1">
      <c r="A80" s="37" t="s">
        <v>117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40"/>
      <c r="AB80" s="36"/>
      <c r="AC80" s="36"/>
      <c r="AD80" s="36"/>
      <c r="AE80" s="36"/>
      <c r="AF80" s="36"/>
      <c r="AG80" s="36"/>
      <c r="AH80" s="36" t="s">
        <v>206</v>
      </c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3">
        <v>1000000</v>
      </c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>
        <v>984000</v>
      </c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>
        <f>BC80-BY80</f>
        <v>16000</v>
      </c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</row>
    <row r="81" spans="1:108" ht="48.75" customHeight="1">
      <c r="A81" s="37" t="s">
        <v>161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40"/>
      <c r="AB81" s="36"/>
      <c r="AC81" s="36"/>
      <c r="AD81" s="36"/>
      <c r="AE81" s="36"/>
      <c r="AF81" s="36"/>
      <c r="AG81" s="36"/>
      <c r="AH81" s="36" t="s">
        <v>207</v>
      </c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3">
        <v>194800</v>
      </c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>
        <v>194800</v>
      </c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>
        <f>BC81-BY81</f>
        <v>0</v>
      </c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</row>
    <row r="82" spans="1:108" ht="48.75" customHeight="1">
      <c r="A82" s="37" t="s">
        <v>161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40"/>
      <c r="AB82" s="36"/>
      <c r="AC82" s="36"/>
      <c r="AD82" s="36"/>
      <c r="AE82" s="36"/>
      <c r="AF82" s="36"/>
      <c r="AG82" s="36"/>
      <c r="AH82" s="36" t="s">
        <v>160</v>
      </c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3">
        <v>2697400</v>
      </c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>
        <v>2335985.31</v>
      </c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>
        <f t="shared" si="2"/>
        <v>361414.68999999994</v>
      </c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</row>
    <row r="83" spans="1:108" ht="22.5" customHeight="1">
      <c r="A83" s="37" t="s">
        <v>161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40"/>
      <c r="AB83" s="36"/>
      <c r="AC83" s="36"/>
      <c r="AD83" s="36"/>
      <c r="AE83" s="36"/>
      <c r="AF83" s="36"/>
      <c r="AG83" s="36"/>
      <c r="AH83" s="36" t="s">
        <v>162</v>
      </c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3">
        <v>436028.68</v>
      </c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>
        <v>396261.47</v>
      </c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>
        <f>BC83-BY83</f>
        <v>39767.21000000002</v>
      </c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</row>
    <row r="84" spans="1:108" ht="13.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36"/>
      <c r="AC84" s="36"/>
      <c r="AD84" s="36"/>
      <c r="AE84" s="36"/>
      <c r="AF84" s="36"/>
      <c r="AG84" s="36"/>
      <c r="AH84" s="86" t="s">
        <v>102</v>
      </c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4">
        <f>BC85</f>
        <v>111800</v>
      </c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>
        <f>BY85</f>
        <v>92835.68</v>
      </c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>
        <f t="shared" si="2"/>
        <v>18964.320000000007</v>
      </c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</row>
    <row r="85" spans="1:108" ht="45.75" customHeight="1">
      <c r="A85" s="37" t="s">
        <v>115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40"/>
      <c r="AB85" s="36"/>
      <c r="AC85" s="36"/>
      <c r="AD85" s="36"/>
      <c r="AE85" s="36"/>
      <c r="AF85" s="36"/>
      <c r="AG85" s="36"/>
      <c r="AH85" s="36" t="s">
        <v>163</v>
      </c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3">
        <v>111800</v>
      </c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>
        <v>92835.68</v>
      </c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>
        <f t="shared" si="2"/>
        <v>18964.320000000007</v>
      </c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</row>
    <row r="86" spans="1:108" ht="13.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36"/>
      <c r="AC86" s="36"/>
      <c r="AD86" s="36"/>
      <c r="AE86" s="36"/>
      <c r="AF86" s="36"/>
      <c r="AG86" s="36"/>
      <c r="AH86" s="86" t="s">
        <v>103</v>
      </c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4">
        <v>50000</v>
      </c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>
        <f>BY87</f>
        <v>49960</v>
      </c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>
        <f t="shared" si="2"/>
        <v>40</v>
      </c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</row>
    <row r="87" spans="1:108" ht="13.5" customHeight="1">
      <c r="A87" s="37" t="s">
        <v>114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40"/>
      <c r="AB87" s="36"/>
      <c r="AC87" s="36"/>
      <c r="AD87" s="36"/>
      <c r="AE87" s="36"/>
      <c r="AF87" s="36"/>
      <c r="AG87" s="36"/>
      <c r="AH87" s="36" t="s">
        <v>208</v>
      </c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3">
        <v>50000</v>
      </c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>
        <v>49960</v>
      </c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>
        <f t="shared" si="2"/>
        <v>40</v>
      </c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</row>
    <row r="88" spans="1:108" ht="13.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36"/>
      <c r="AC88" s="36"/>
      <c r="AD88" s="36"/>
      <c r="AE88" s="36"/>
      <c r="AF88" s="36"/>
      <c r="AG88" s="36"/>
      <c r="AH88" s="86" t="s">
        <v>104</v>
      </c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4">
        <f>BC89</f>
        <v>36700</v>
      </c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>
        <f>BY89</f>
        <v>36666.66</v>
      </c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>
        <f t="shared" si="2"/>
        <v>33.33999999999651</v>
      </c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</row>
    <row r="89" spans="1:108" ht="45.75" customHeight="1">
      <c r="A89" s="85" t="s">
        <v>119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36"/>
      <c r="AC89" s="36"/>
      <c r="AD89" s="36"/>
      <c r="AE89" s="36"/>
      <c r="AF89" s="36"/>
      <c r="AG89" s="36"/>
      <c r="AH89" s="36" t="s">
        <v>164</v>
      </c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3">
        <v>36700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>
        <v>36666.66</v>
      </c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>
        <f t="shared" si="2"/>
        <v>33.33999999999651</v>
      </c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</row>
    <row r="90" spans="1:108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36"/>
      <c r="AC90" s="36"/>
      <c r="AD90" s="36"/>
      <c r="AE90" s="36"/>
      <c r="AF90" s="36"/>
      <c r="AG90" s="36"/>
      <c r="AH90" s="86" t="s">
        <v>105</v>
      </c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4">
        <f>BC91+BC92+BC93+BC94+BC95</f>
        <v>71700</v>
      </c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>
        <f>BY91+BY92</f>
        <v>70369.37</v>
      </c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>
        <f>CO91+CO92+CO93+CO94</f>
        <v>730.6299999999974</v>
      </c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</row>
    <row r="91" spans="1:108" ht="13.5" customHeight="1">
      <c r="A91" s="37" t="s">
        <v>109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40"/>
      <c r="AB91" s="36"/>
      <c r="AC91" s="36"/>
      <c r="AD91" s="36"/>
      <c r="AE91" s="36"/>
      <c r="AF91" s="36"/>
      <c r="AG91" s="36"/>
      <c r="AH91" s="36" t="s">
        <v>165</v>
      </c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3">
        <v>52000</v>
      </c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>
        <v>54047.12</v>
      </c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>
        <f>BC91-BY91</f>
        <v>-2047.1200000000026</v>
      </c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</row>
    <row r="92" spans="1:108" ht="24" customHeight="1">
      <c r="A92" s="37" t="s">
        <v>120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40"/>
      <c r="AB92" s="36"/>
      <c r="AC92" s="36"/>
      <c r="AD92" s="36"/>
      <c r="AE92" s="36"/>
      <c r="AF92" s="36"/>
      <c r="AG92" s="36"/>
      <c r="AH92" s="36" t="s">
        <v>166</v>
      </c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3">
        <v>15700</v>
      </c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>
        <v>16322.25</v>
      </c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>
        <f>BC92-BY92</f>
        <v>-622.25</v>
      </c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</row>
    <row r="93" spans="1:108" ht="13.5" customHeight="1">
      <c r="A93" s="37" t="s">
        <v>113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40"/>
      <c r="AB93" s="36"/>
      <c r="AC93" s="36"/>
      <c r="AD93" s="36"/>
      <c r="AE93" s="36"/>
      <c r="AF93" s="36"/>
      <c r="AG93" s="36"/>
      <c r="AH93" s="36" t="s">
        <v>167</v>
      </c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3">
        <v>3000</v>
      </c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>
        <v>0</v>
      </c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>
        <f>BC93-BY93</f>
        <v>3000</v>
      </c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</row>
    <row r="94" spans="1:108" ht="21.75" customHeight="1">
      <c r="A94" s="37" t="s">
        <v>118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40"/>
      <c r="AB94" s="36"/>
      <c r="AC94" s="36"/>
      <c r="AD94" s="36"/>
      <c r="AE94" s="36"/>
      <c r="AF94" s="36"/>
      <c r="AG94" s="36"/>
      <c r="AH94" s="36" t="s">
        <v>168</v>
      </c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3">
        <v>400</v>
      </c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>
        <v>0</v>
      </c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>
        <f>BC94-BY94</f>
        <v>400</v>
      </c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</row>
    <row r="95" spans="1:108" ht="21.75" customHeight="1">
      <c r="A95" s="37" t="s">
        <v>116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40"/>
      <c r="AB95" s="36"/>
      <c r="AC95" s="36"/>
      <c r="AD95" s="36"/>
      <c r="AE95" s="36"/>
      <c r="AF95" s="36"/>
      <c r="AG95" s="36"/>
      <c r="AH95" s="36" t="s">
        <v>169</v>
      </c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3">
        <v>600</v>
      </c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>
        <v>0</v>
      </c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>
        <f>BC95-BY95</f>
        <v>600</v>
      </c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</row>
    <row r="96" spans="28:54" ht="9" customHeight="1" thickBot="1">
      <c r="AB96" s="15"/>
      <c r="AC96" s="16"/>
      <c r="AD96" s="16"/>
      <c r="AE96" s="16"/>
      <c r="AF96" s="16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</row>
    <row r="97" spans="1:108" ht="23.25" customHeight="1">
      <c r="A97" s="96" t="s">
        <v>40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94" t="s">
        <v>16</v>
      </c>
      <c r="AC97" s="95"/>
      <c r="AD97" s="95"/>
      <c r="AE97" s="95"/>
      <c r="AF97" s="95"/>
      <c r="AG97" s="95"/>
      <c r="AH97" s="98" t="s">
        <v>6</v>
      </c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88">
        <v>-336331.68</v>
      </c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9"/>
      <c r="BY97" s="88">
        <v>19168.84</v>
      </c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9"/>
      <c r="CO97" s="88" t="s">
        <v>55</v>
      </c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90"/>
    </row>
    <row r="98" spans="1:108" ht="1.5" customHeight="1" thickBo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0"/>
      <c r="AB98" s="9"/>
      <c r="AC98" s="10"/>
      <c r="AD98" s="10"/>
      <c r="AE98" s="10"/>
      <c r="AF98" s="10"/>
      <c r="AG98" s="10"/>
      <c r="AH98" s="12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2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2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2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1"/>
    </row>
  </sheetData>
  <sheetProtection/>
  <mergeCells count="564">
    <mergeCell ref="AH95:BB95"/>
    <mergeCell ref="BC95:BX95"/>
    <mergeCell ref="BY95:CN95"/>
    <mergeCell ref="CO95:DD95"/>
    <mergeCell ref="AH90:BB90"/>
    <mergeCell ref="BC90:BX90"/>
    <mergeCell ref="BY90:CN90"/>
    <mergeCell ref="CO90:DD90"/>
    <mergeCell ref="A86:AA86"/>
    <mergeCell ref="A87:AA87"/>
    <mergeCell ref="AB87:AG87"/>
    <mergeCell ref="AH87:BB87"/>
    <mergeCell ref="A88:AA88"/>
    <mergeCell ref="AB88:AG88"/>
    <mergeCell ref="AH88:BB88"/>
    <mergeCell ref="BC88:BX88"/>
    <mergeCell ref="BY68:CN68"/>
    <mergeCell ref="CO68:DD68"/>
    <mergeCell ref="A79:AA79"/>
    <mergeCell ref="AB79:AG79"/>
    <mergeCell ref="AH79:BB79"/>
    <mergeCell ref="BC79:BX79"/>
    <mergeCell ref="BY79:CN79"/>
    <mergeCell ref="CO79:DD79"/>
    <mergeCell ref="A68:AA68"/>
    <mergeCell ref="AB68:AG68"/>
    <mergeCell ref="AH68:BB68"/>
    <mergeCell ref="BC68:BX68"/>
    <mergeCell ref="CO59:DD59"/>
    <mergeCell ref="A62:AA62"/>
    <mergeCell ref="AB62:AG62"/>
    <mergeCell ref="AH62:BB62"/>
    <mergeCell ref="BC62:BX62"/>
    <mergeCell ref="BY62:CN62"/>
    <mergeCell ref="CO62:DD62"/>
    <mergeCell ref="AB59:AG59"/>
    <mergeCell ref="BC59:BX59"/>
    <mergeCell ref="BY59:CN59"/>
    <mergeCell ref="CO50:DD50"/>
    <mergeCell ref="BY57:CN57"/>
    <mergeCell ref="CO57:DD57"/>
    <mergeCell ref="BY53:CN53"/>
    <mergeCell ref="CO53:DD53"/>
    <mergeCell ref="BY54:CN54"/>
    <mergeCell ref="CO54:DD54"/>
    <mergeCell ref="BC57:BX57"/>
    <mergeCell ref="A53:AA53"/>
    <mergeCell ref="A54:AA54"/>
    <mergeCell ref="A55:AA55"/>
    <mergeCell ref="AH59:BB59"/>
    <mergeCell ref="A57:AA57"/>
    <mergeCell ref="AB57:AG57"/>
    <mergeCell ref="AH57:BB57"/>
    <mergeCell ref="AB58:AG58"/>
    <mergeCell ref="AH58:BB58"/>
    <mergeCell ref="A56:AA56"/>
    <mergeCell ref="BY38:CN38"/>
    <mergeCell ref="CO38:DD38"/>
    <mergeCell ref="A45:AA45"/>
    <mergeCell ref="AB45:AG45"/>
    <mergeCell ref="AH45:BB45"/>
    <mergeCell ref="BC45:BX45"/>
    <mergeCell ref="BY45:CN45"/>
    <mergeCell ref="CO45:DD45"/>
    <mergeCell ref="A38:AA38"/>
    <mergeCell ref="AB38:AG38"/>
    <mergeCell ref="CO8:DD8"/>
    <mergeCell ref="A13:AA13"/>
    <mergeCell ref="AB13:AG13"/>
    <mergeCell ref="AH13:BB13"/>
    <mergeCell ref="BC13:BX13"/>
    <mergeCell ref="BY13:CN13"/>
    <mergeCell ref="CO13:DD13"/>
    <mergeCell ref="AB8:AG8"/>
    <mergeCell ref="AH8:BB8"/>
    <mergeCell ref="BC8:BX8"/>
    <mergeCell ref="BY8:CN8"/>
    <mergeCell ref="AH97:BB97"/>
    <mergeCell ref="AH76:BB76"/>
    <mergeCell ref="BY76:CN76"/>
    <mergeCell ref="BY84:CN84"/>
    <mergeCell ref="AH86:BB86"/>
    <mergeCell ref="AH38:BB38"/>
    <mergeCell ref="BC38:BX38"/>
    <mergeCell ref="BY88:CN88"/>
    <mergeCell ref="BY75:CN75"/>
    <mergeCell ref="AB97:AG97"/>
    <mergeCell ref="A97:AA97"/>
    <mergeCell ref="A73:AA73"/>
    <mergeCell ref="A74:AA74"/>
    <mergeCell ref="A75:AA75"/>
    <mergeCell ref="A76:AA76"/>
    <mergeCell ref="AB76:AG76"/>
    <mergeCell ref="AB86:AG86"/>
    <mergeCell ref="A84:AA84"/>
    <mergeCell ref="AB84:AG84"/>
    <mergeCell ref="A63:AA63"/>
    <mergeCell ref="A65:AA65"/>
    <mergeCell ref="A66:AA66"/>
    <mergeCell ref="A67:AA67"/>
    <mergeCell ref="A64:AA64"/>
    <mergeCell ref="A69:AA69"/>
    <mergeCell ref="A70:AA70"/>
    <mergeCell ref="A72:AA72"/>
    <mergeCell ref="A71:AA71"/>
    <mergeCell ref="A48:AA48"/>
    <mergeCell ref="A49:AA49"/>
    <mergeCell ref="A52:AA52"/>
    <mergeCell ref="A50:AA50"/>
    <mergeCell ref="A19:AA19"/>
    <mergeCell ref="A23:AA23"/>
    <mergeCell ref="A24:AA24"/>
    <mergeCell ref="A60:AA60"/>
    <mergeCell ref="A59:AA59"/>
    <mergeCell ref="A58:AA58"/>
    <mergeCell ref="A27:AA27"/>
    <mergeCell ref="A29:AA29"/>
    <mergeCell ref="A28:AA28"/>
    <mergeCell ref="A32:AA32"/>
    <mergeCell ref="A7:AA7"/>
    <mergeCell ref="A9:AA9"/>
    <mergeCell ref="A25:AA25"/>
    <mergeCell ref="A26:AA26"/>
    <mergeCell ref="A8:AA8"/>
    <mergeCell ref="A10:AA10"/>
    <mergeCell ref="A11:AA11"/>
    <mergeCell ref="A14:AA14"/>
    <mergeCell ref="A15:AA15"/>
    <mergeCell ref="A16:AA16"/>
    <mergeCell ref="BY77:CN77"/>
    <mergeCell ref="CO77:DD77"/>
    <mergeCell ref="BY82:CN82"/>
    <mergeCell ref="BC86:BX86"/>
    <mergeCell ref="BY86:CN86"/>
    <mergeCell ref="BY78:CN78"/>
    <mergeCell ref="BC84:BX84"/>
    <mergeCell ref="BY81:CN81"/>
    <mergeCell ref="CO75:DD75"/>
    <mergeCell ref="CO76:DD76"/>
    <mergeCell ref="CO84:DD84"/>
    <mergeCell ref="CO86:DD86"/>
    <mergeCell ref="CO82:DD82"/>
    <mergeCell ref="CO78:DD78"/>
    <mergeCell ref="CO85:DD85"/>
    <mergeCell ref="CO81:DD81"/>
    <mergeCell ref="AB75:AG75"/>
    <mergeCell ref="BC76:BX76"/>
    <mergeCell ref="AH75:BB75"/>
    <mergeCell ref="BC75:BX75"/>
    <mergeCell ref="AB74:AG74"/>
    <mergeCell ref="AH74:BB74"/>
    <mergeCell ref="BC74:BX74"/>
    <mergeCell ref="AB73:AG73"/>
    <mergeCell ref="AH73:BB73"/>
    <mergeCell ref="BC73:BX73"/>
    <mergeCell ref="BY73:CN73"/>
    <mergeCell ref="CO73:DD73"/>
    <mergeCell ref="BY74:CN74"/>
    <mergeCell ref="CO74:DD74"/>
    <mergeCell ref="BY72:CN72"/>
    <mergeCell ref="CO72:DD72"/>
    <mergeCell ref="AB70:AG70"/>
    <mergeCell ref="AB72:AG72"/>
    <mergeCell ref="AH72:BB72"/>
    <mergeCell ref="BC72:BX72"/>
    <mergeCell ref="AH70:BB70"/>
    <mergeCell ref="BC70:BX70"/>
    <mergeCell ref="BY70:CN70"/>
    <mergeCell ref="CO70:DD70"/>
    <mergeCell ref="BY69:CN69"/>
    <mergeCell ref="CO69:DD69"/>
    <mergeCell ref="AB69:AG69"/>
    <mergeCell ref="AH69:BB69"/>
    <mergeCell ref="BC69:BX69"/>
    <mergeCell ref="BY67:CN67"/>
    <mergeCell ref="CO67:DD67"/>
    <mergeCell ref="AB66:AG66"/>
    <mergeCell ref="AB67:AG67"/>
    <mergeCell ref="AH67:BB67"/>
    <mergeCell ref="BC67:BX67"/>
    <mergeCell ref="AH66:BB66"/>
    <mergeCell ref="BC66:BX66"/>
    <mergeCell ref="BY66:CN66"/>
    <mergeCell ref="CO66:DD66"/>
    <mergeCell ref="AB65:AG65"/>
    <mergeCell ref="AH65:BB65"/>
    <mergeCell ref="BC65:BX65"/>
    <mergeCell ref="AB63:AG63"/>
    <mergeCell ref="AH63:BB63"/>
    <mergeCell ref="BC63:BX63"/>
    <mergeCell ref="AB64:AG64"/>
    <mergeCell ref="AH64:BB64"/>
    <mergeCell ref="BC64:BX64"/>
    <mergeCell ref="BY63:CN63"/>
    <mergeCell ref="CO63:DD63"/>
    <mergeCell ref="BY65:CN65"/>
    <mergeCell ref="CO65:DD65"/>
    <mergeCell ref="BY64:CN64"/>
    <mergeCell ref="CO64:DD64"/>
    <mergeCell ref="BY60:CN60"/>
    <mergeCell ref="CO60:DD60"/>
    <mergeCell ref="AB55:AG55"/>
    <mergeCell ref="AB60:AG60"/>
    <mergeCell ref="AH60:BB60"/>
    <mergeCell ref="BC60:BX60"/>
    <mergeCell ref="AH55:BB55"/>
    <mergeCell ref="BC55:BX55"/>
    <mergeCell ref="BY55:CN55"/>
    <mergeCell ref="CO55:DD55"/>
    <mergeCell ref="AB50:AG50"/>
    <mergeCell ref="AB54:AG54"/>
    <mergeCell ref="AH54:BB54"/>
    <mergeCell ref="BC54:BX54"/>
    <mergeCell ref="AB53:AG53"/>
    <mergeCell ref="AH53:BB53"/>
    <mergeCell ref="BC53:BX53"/>
    <mergeCell ref="AH50:BB50"/>
    <mergeCell ref="BC50:BX50"/>
    <mergeCell ref="A46:AA46"/>
    <mergeCell ref="A47:AA47"/>
    <mergeCell ref="CO52:DD52"/>
    <mergeCell ref="AB49:AG49"/>
    <mergeCell ref="AB52:AG52"/>
    <mergeCell ref="AH52:BB52"/>
    <mergeCell ref="BC52:BX52"/>
    <mergeCell ref="AH49:BB49"/>
    <mergeCell ref="BC49:BX49"/>
    <mergeCell ref="BY49:CN49"/>
    <mergeCell ref="A40:AA40"/>
    <mergeCell ref="A41:AA41"/>
    <mergeCell ref="A43:AA43"/>
    <mergeCell ref="A44:AA44"/>
    <mergeCell ref="A42:AA42"/>
    <mergeCell ref="BC40:BX40"/>
    <mergeCell ref="AB29:AG29"/>
    <mergeCell ref="AB32:AG32"/>
    <mergeCell ref="AH32:BB32"/>
    <mergeCell ref="BC32:BX32"/>
    <mergeCell ref="AH40:BB40"/>
    <mergeCell ref="AH29:BB29"/>
    <mergeCell ref="BC29:BX29"/>
    <mergeCell ref="BC33:BX33"/>
    <mergeCell ref="AB37:AG37"/>
    <mergeCell ref="BY29:CN29"/>
    <mergeCell ref="CO29:DD29"/>
    <mergeCell ref="BC27:BX27"/>
    <mergeCell ref="BC25:BX25"/>
    <mergeCell ref="CO25:DD25"/>
    <mergeCell ref="BY26:CN26"/>
    <mergeCell ref="CO26:DD26"/>
    <mergeCell ref="BY27:CN27"/>
    <mergeCell ref="CO27:DD27"/>
    <mergeCell ref="AB26:AG26"/>
    <mergeCell ref="AH26:BB26"/>
    <mergeCell ref="BC26:BX26"/>
    <mergeCell ref="AB28:AG28"/>
    <mergeCell ref="AH28:BB28"/>
    <mergeCell ref="AB27:AG27"/>
    <mergeCell ref="AH27:BB27"/>
    <mergeCell ref="AB23:AG23"/>
    <mergeCell ref="AB24:AG24"/>
    <mergeCell ref="AH24:BB24"/>
    <mergeCell ref="AB25:AG25"/>
    <mergeCell ref="AH25:BB25"/>
    <mergeCell ref="BC24:BX24"/>
    <mergeCell ref="AH23:BB23"/>
    <mergeCell ref="BC23:BX23"/>
    <mergeCell ref="CO19:DD19"/>
    <mergeCell ref="BY24:CN24"/>
    <mergeCell ref="CO24:DD24"/>
    <mergeCell ref="BY23:CN23"/>
    <mergeCell ref="CO23:DD23"/>
    <mergeCell ref="BY21:CN21"/>
    <mergeCell ref="CO21:DD21"/>
    <mergeCell ref="BY19:CN19"/>
    <mergeCell ref="AB14:AG14"/>
    <mergeCell ref="AB16:AG16"/>
    <mergeCell ref="AH16:BB16"/>
    <mergeCell ref="BC14:BX14"/>
    <mergeCell ref="BC16:BX16"/>
    <mergeCell ref="AB19:AG19"/>
    <mergeCell ref="AH19:BB19"/>
    <mergeCell ref="BC19:BX19"/>
    <mergeCell ref="AB15:AG15"/>
    <mergeCell ref="AH15:BB15"/>
    <mergeCell ref="BC15:BX15"/>
    <mergeCell ref="BY15:CN15"/>
    <mergeCell ref="CO10:DD10"/>
    <mergeCell ref="CO11:DD11"/>
    <mergeCell ref="AH14:BB14"/>
    <mergeCell ref="AB11:AG11"/>
    <mergeCell ref="AH11:BB11"/>
    <mergeCell ref="BC11:BX11"/>
    <mergeCell ref="BY11:CN11"/>
    <mergeCell ref="AB10:AG10"/>
    <mergeCell ref="BY10:CN10"/>
    <mergeCell ref="AH10:BB10"/>
    <mergeCell ref="CO7:DD7"/>
    <mergeCell ref="AB9:AG9"/>
    <mergeCell ref="AH9:BB9"/>
    <mergeCell ref="BC9:BX9"/>
    <mergeCell ref="BY9:CN9"/>
    <mergeCell ref="CO9:DD9"/>
    <mergeCell ref="AB7:AG7"/>
    <mergeCell ref="AH7:BB7"/>
    <mergeCell ref="BC7:BX7"/>
    <mergeCell ref="BY7:CN7"/>
    <mergeCell ref="CO3:DD3"/>
    <mergeCell ref="BC4:BX4"/>
    <mergeCell ref="BY4:CN4"/>
    <mergeCell ref="CO4:DD4"/>
    <mergeCell ref="BC3:BX3"/>
    <mergeCell ref="BY3:CN3"/>
    <mergeCell ref="AH3:BB3"/>
    <mergeCell ref="A3:AA3"/>
    <mergeCell ref="A4:AA4"/>
    <mergeCell ref="AB3:AG3"/>
    <mergeCell ref="AB4:AG4"/>
    <mergeCell ref="AH4:BB4"/>
    <mergeCell ref="BC28:BX28"/>
    <mergeCell ref="BY28:CN28"/>
    <mergeCell ref="BC5:BX5"/>
    <mergeCell ref="BY5:CN5"/>
    <mergeCell ref="BC10:BX10"/>
    <mergeCell ref="BY14:CN14"/>
    <mergeCell ref="BY16:CN16"/>
    <mergeCell ref="BY25:CN25"/>
    <mergeCell ref="AH18:BB18"/>
    <mergeCell ref="AB5:AG5"/>
    <mergeCell ref="AB6:AG6"/>
    <mergeCell ref="AH5:BB5"/>
    <mergeCell ref="AH6:BB6"/>
    <mergeCell ref="CO43:DD43"/>
    <mergeCell ref="AB40:AG40"/>
    <mergeCell ref="CO5:DD5"/>
    <mergeCell ref="BC6:BX6"/>
    <mergeCell ref="BY6:CN6"/>
    <mergeCell ref="CO6:DD6"/>
    <mergeCell ref="CO32:DD32"/>
    <mergeCell ref="BY40:CN40"/>
    <mergeCell ref="CO40:DD40"/>
    <mergeCell ref="BY32:CN32"/>
    <mergeCell ref="BY43:CN43"/>
    <mergeCell ref="AB48:AG48"/>
    <mergeCell ref="AH48:BB48"/>
    <mergeCell ref="BC48:BX48"/>
    <mergeCell ref="AH46:BB46"/>
    <mergeCell ref="BC46:BX46"/>
    <mergeCell ref="AB44:AG44"/>
    <mergeCell ref="AB43:AG43"/>
    <mergeCell ref="AB47:AG47"/>
    <mergeCell ref="AB46:AG46"/>
    <mergeCell ref="BY97:CN97"/>
    <mergeCell ref="CO97:DD97"/>
    <mergeCell ref="AB41:AG41"/>
    <mergeCell ref="AH41:BB41"/>
    <mergeCell ref="BC41:BX41"/>
    <mergeCell ref="BY41:CN41"/>
    <mergeCell ref="CO41:DD41"/>
    <mergeCell ref="BC97:BX97"/>
    <mergeCell ref="CO48:DD48"/>
    <mergeCell ref="BY46:CN46"/>
    <mergeCell ref="A6:AA6"/>
    <mergeCell ref="A2:DD2"/>
    <mergeCell ref="CO46:DD46"/>
    <mergeCell ref="BY47:CN47"/>
    <mergeCell ref="CO47:DD47"/>
    <mergeCell ref="BY44:CN44"/>
    <mergeCell ref="CO44:DD44"/>
    <mergeCell ref="CO28:DD28"/>
    <mergeCell ref="AH43:BB43"/>
    <mergeCell ref="BC43:BX43"/>
    <mergeCell ref="A77:AA77"/>
    <mergeCell ref="AB77:AG77"/>
    <mergeCell ref="AH77:BB77"/>
    <mergeCell ref="BC77:BX77"/>
    <mergeCell ref="A78:AA78"/>
    <mergeCell ref="AB78:AG78"/>
    <mergeCell ref="AH78:BB78"/>
    <mergeCell ref="BC78:BX78"/>
    <mergeCell ref="A82:AA82"/>
    <mergeCell ref="AB82:AG82"/>
    <mergeCell ref="AH82:BB82"/>
    <mergeCell ref="BY85:CN85"/>
    <mergeCell ref="A85:AA85"/>
    <mergeCell ref="AB85:AG85"/>
    <mergeCell ref="AH85:BB85"/>
    <mergeCell ref="BC85:BX85"/>
    <mergeCell ref="BC82:BX82"/>
    <mergeCell ref="AH84:BB84"/>
    <mergeCell ref="AH91:BB91"/>
    <mergeCell ref="BC91:BX91"/>
    <mergeCell ref="CO87:DD87"/>
    <mergeCell ref="CO88:DD88"/>
    <mergeCell ref="BY91:CN91"/>
    <mergeCell ref="CO91:DD91"/>
    <mergeCell ref="BY89:CN89"/>
    <mergeCell ref="CO89:DD89"/>
    <mergeCell ref="BY87:CN87"/>
    <mergeCell ref="BC87:BX87"/>
    <mergeCell ref="A89:AA89"/>
    <mergeCell ref="AB89:AG89"/>
    <mergeCell ref="AH89:BB89"/>
    <mergeCell ref="BC89:BX89"/>
    <mergeCell ref="A90:AA90"/>
    <mergeCell ref="AB90:AG90"/>
    <mergeCell ref="A91:AA91"/>
    <mergeCell ref="AB91:AG91"/>
    <mergeCell ref="BY92:CN92"/>
    <mergeCell ref="CO92:DD92"/>
    <mergeCell ref="A93:AA93"/>
    <mergeCell ref="AB93:AG93"/>
    <mergeCell ref="A92:AA92"/>
    <mergeCell ref="AB92:AG92"/>
    <mergeCell ref="AH92:BB92"/>
    <mergeCell ref="BC92:BX92"/>
    <mergeCell ref="BY94:CN94"/>
    <mergeCell ref="CO94:DD94"/>
    <mergeCell ref="BY93:CN93"/>
    <mergeCell ref="CO93:DD93"/>
    <mergeCell ref="AH94:BB94"/>
    <mergeCell ref="BC94:BX94"/>
    <mergeCell ref="AH93:BB93"/>
    <mergeCell ref="BC93:BX93"/>
    <mergeCell ref="A95:AA95"/>
    <mergeCell ref="AB95:AG95"/>
    <mergeCell ref="A94:AA94"/>
    <mergeCell ref="AB94:AG94"/>
    <mergeCell ref="BC58:BX58"/>
    <mergeCell ref="BY58:CN58"/>
    <mergeCell ref="CO58:DD58"/>
    <mergeCell ref="AH44:BB44"/>
    <mergeCell ref="BC44:BX44"/>
    <mergeCell ref="BY48:CN48"/>
    <mergeCell ref="AH47:BB47"/>
    <mergeCell ref="BC47:BX47"/>
    <mergeCell ref="BY52:CN52"/>
    <mergeCell ref="CO49:DD49"/>
    <mergeCell ref="BY50:CN50"/>
    <mergeCell ref="A30:AA30"/>
    <mergeCell ref="AB30:AG30"/>
    <mergeCell ref="AH30:BB30"/>
    <mergeCell ref="BC30:BX30"/>
    <mergeCell ref="A31:AA31"/>
    <mergeCell ref="AB31:AG31"/>
    <mergeCell ref="AH31:BB31"/>
    <mergeCell ref="BC31:BX31"/>
    <mergeCell ref="AH33:BB33"/>
    <mergeCell ref="AB33:AG33"/>
    <mergeCell ref="BY30:CN30"/>
    <mergeCell ref="CO30:DD30"/>
    <mergeCell ref="BY31:CN31"/>
    <mergeCell ref="CO31:DD31"/>
    <mergeCell ref="A35:AA35"/>
    <mergeCell ref="AB35:AG35"/>
    <mergeCell ref="AH35:BB35"/>
    <mergeCell ref="BY33:CN33"/>
    <mergeCell ref="A34:AA34"/>
    <mergeCell ref="AB34:AG34"/>
    <mergeCell ref="AH34:BB34"/>
    <mergeCell ref="BC34:BX34"/>
    <mergeCell ref="BY34:CN34"/>
    <mergeCell ref="A33:AA33"/>
    <mergeCell ref="A36:AA36"/>
    <mergeCell ref="AB36:AG36"/>
    <mergeCell ref="AH36:BB36"/>
    <mergeCell ref="BC36:BX36"/>
    <mergeCell ref="AH37:BB37"/>
    <mergeCell ref="BC37:BX37"/>
    <mergeCell ref="BY35:CN35"/>
    <mergeCell ref="BC35:BX35"/>
    <mergeCell ref="BY36:CN36"/>
    <mergeCell ref="BY71:CN71"/>
    <mergeCell ref="BY37:CN37"/>
    <mergeCell ref="CO37:DD37"/>
    <mergeCell ref="A61:AA61"/>
    <mergeCell ref="AB61:AG61"/>
    <mergeCell ref="AH61:BB61"/>
    <mergeCell ref="BC61:BX61"/>
    <mergeCell ref="BY61:CN61"/>
    <mergeCell ref="CO61:DD61"/>
    <mergeCell ref="A37:AA37"/>
    <mergeCell ref="CO71:DD71"/>
    <mergeCell ref="A83:AA83"/>
    <mergeCell ref="AB83:AG83"/>
    <mergeCell ref="AH83:BB83"/>
    <mergeCell ref="BC83:BX83"/>
    <mergeCell ref="BY83:CN83"/>
    <mergeCell ref="CO83:DD83"/>
    <mergeCell ref="AB71:AG71"/>
    <mergeCell ref="AH71:BB71"/>
    <mergeCell ref="BC71:BX71"/>
    <mergeCell ref="A12:AA12"/>
    <mergeCell ref="AB12:AG12"/>
    <mergeCell ref="AH12:BB12"/>
    <mergeCell ref="BC12:BX12"/>
    <mergeCell ref="CO18:DD18"/>
    <mergeCell ref="A17:AA17"/>
    <mergeCell ref="AB17:AG17"/>
    <mergeCell ref="AH17:BB17"/>
    <mergeCell ref="BC17:BX17"/>
    <mergeCell ref="BY12:CN12"/>
    <mergeCell ref="CO12:DD12"/>
    <mergeCell ref="BY17:CN17"/>
    <mergeCell ref="CO17:DD17"/>
    <mergeCell ref="CO14:DD14"/>
    <mergeCell ref="CO15:DD15"/>
    <mergeCell ref="CO16:DD16"/>
    <mergeCell ref="BY20:CN20"/>
    <mergeCell ref="CO20:DD20"/>
    <mergeCell ref="A18:AA18"/>
    <mergeCell ref="AB18:AG18"/>
    <mergeCell ref="A20:AA20"/>
    <mergeCell ref="AB20:AG20"/>
    <mergeCell ref="AH20:BB20"/>
    <mergeCell ref="BC20:BX20"/>
    <mergeCell ref="BC18:BX18"/>
    <mergeCell ref="BY18:CN18"/>
    <mergeCell ref="A21:AA21"/>
    <mergeCell ref="AB21:AG21"/>
    <mergeCell ref="AH21:BB21"/>
    <mergeCell ref="BC21:BX21"/>
    <mergeCell ref="A22:AA22"/>
    <mergeCell ref="AB22:AG22"/>
    <mergeCell ref="AH22:BB22"/>
    <mergeCell ref="BC22:BX22"/>
    <mergeCell ref="A39:AA39"/>
    <mergeCell ref="AB39:AG39"/>
    <mergeCell ref="AH39:BB39"/>
    <mergeCell ref="BC39:BX39"/>
    <mergeCell ref="BC42:BX42"/>
    <mergeCell ref="BY42:CN42"/>
    <mergeCell ref="BY22:CN22"/>
    <mergeCell ref="CO22:DD22"/>
    <mergeCell ref="BY39:CN39"/>
    <mergeCell ref="CO39:DD39"/>
    <mergeCell ref="CO35:DD35"/>
    <mergeCell ref="CO36:DD36"/>
    <mergeCell ref="CO33:DD33"/>
    <mergeCell ref="CO34:DD34"/>
    <mergeCell ref="BY56:CN56"/>
    <mergeCell ref="CO42:DD42"/>
    <mergeCell ref="A51:AA51"/>
    <mergeCell ref="AB51:AG51"/>
    <mergeCell ref="AH51:BB51"/>
    <mergeCell ref="BC51:BX51"/>
    <mergeCell ref="BY51:CN51"/>
    <mergeCell ref="CO51:DD51"/>
    <mergeCell ref="AB42:AG42"/>
    <mergeCell ref="AH42:BB42"/>
    <mergeCell ref="CO56:DD56"/>
    <mergeCell ref="A80:AA80"/>
    <mergeCell ref="AB80:AG80"/>
    <mergeCell ref="AH80:BB80"/>
    <mergeCell ref="BC80:BX80"/>
    <mergeCell ref="BY80:CN80"/>
    <mergeCell ref="CO80:DD80"/>
    <mergeCell ref="AB56:AG56"/>
    <mergeCell ref="AH56:BB56"/>
    <mergeCell ref="BC56:BX56"/>
    <mergeCell ref="A81:AA81"/>
    <mergeCell ref="AB81:AG81"/>
    <mergeCell ref="AH81:BB81"/>
    <mergeCell ref="BC81:BX8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5">
      <selection activeCell="AT38" sqref="AT38:BU38"/>
    </sheetView>
  </sheetViews>
  <sheetFormatPr defaultColWidth="0.875" defaultRowHeight="12.75"/>
  <cols>
    <col min="1" max="16384" width="0.875" style="1" customWidth="1"/>
  </cols>
  <sheetData>
    <row r="1" ht="12">
      <c r="DD1" s="4" t="s">
        <v>37</v>
      </c>
    </row>
    <row r="2" spans="1:108" s="3" customFormat="1" ht="25.5" customHeight="1">
      <c r="A2" s="41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</row>
    <row r="3" spans="1:108" s="24" customFormat="1" ht="56.25" customHeight="1">
      <c r="A3" s="31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 t="s">
        <v>1</v>
      </c>
      <c r="AC3" s="48"/>
      <c r="AD3" s="48"/>
      <c r="AE3" s="48"/>
      <c r="AF3" s="48"/>
      <c r="AG3" s="48"/>
      <c r="AH3" s="48" t="s">
        <v>50</v>
      </c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 t="s">
        <v>44</v>
      </c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 t="s">
        <v>2</v>
      </c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 t="s">
        <v>3</v>
      </c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9"/>
    </row>
    <row r="4" spans="1:108" s="18" customFormat="1" ht="12" customHeight="1" thickBot="1">
      <c r="A4" s="29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54">
        <v>2</v>
      </c>
      <c r="AC4" s="54"/>
      <c r="AD4" s="54"/>
      <c r="AE4" s="54"/>
      <c r="AF4" s="54"/>
      <c r="AG4" s="54"/>
      <c r="AH4" s="54">
        <v>3</v>
      </c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>
        <v>4</v>
      </c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>
        <v>5</v>
      </c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>
        <v>6</v>
      </c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64"/>
    </row>
    <row r="5" spans="1:108" s="22" customFormat="1" ht="23.25" customHeight="1">
      <c r="A5" s="118" t="s">
        <v>52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9"/>
      <c r="AB5" s="63" t="s">
        <v>38</v>
      </c>
      <c r="AC5" s="55"/>
      <c r="AD5" s="55"/>
      <c r="AE5" s="55"/>
      <c r="AF5" s="55"/>
      <c r="AG5" s="55"/>
      <c r="AH5" s="55" t="s">
        <v>55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67">
        <v>336331.68</v>
      </c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33">
        <v>-19168.84</v>
      </c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67" t="s">
        <v>106</v>
      </c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8"/>
    </row>
    <row r="6" spans="1:108" s="22" customFormat="1" ht="13.5" customHeight="1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1"/>
      <c r="AB6" s="104" t="s">
        <v>18</v>
      </c>
      <c r="AC6" s="105"/>
      <c r="AD6" s="105"/>
      <c r="AE6" s="105"/>
      <c r="AF6" s="105"/>
      <c r="AG6" s="106"/>
      <c r="AH6" s="109" t="s">
        <v>55</v>
      </c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6"/>
      <c r="BC6" s="111">
        <v>336331.68</v>
      </c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3"/>
      <c r="BY6" s="111">
        <v>-19168.84</v>
      </c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3"/>
      <c r="CO6" s="111" t="s">
        <v>106</v>
      </c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6"/>
    </row>
    <row r="7" spans="1:108" ht="23.25" customHeight="1">
      <c r="A7" s="122" t="s">
        <v>53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3"/>
      <c r="AB7" s="107"/>
      <c r="AC7" s="80"/>
      <c r="AD7" s="80"/>
      <c r="AE7" s="80"/>
      <c r="AF7" s="80"/>
      <c r="AG7" s="108"/>
      <c r="AH7" s="11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108"/>
      <c r="BC7" s="114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115"/>
      <c r="BY7" s="114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115"/>
      <c r="CO7" s="114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117"/>
    </row>
    <row r="8" spans="1:108" ht="13.5" customHeight="1">
      <c r="A8" s="124" t="s">
        <v>17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04"/>
      <c r="AC8" s="105"/>
      <c r="AD8" s="105"/>
      <c r="AE8" s="105"/>
      <c r="AF8" s="105"/>
      <c r="AG8" s="106"/>
      <c r="AH8" s="109" t="s">
        <v>106</v>
      </c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6"/>
      <c r="BC8" s="111" t="s">
        <v>106</v>
      </c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3"/>
      <c r="BY8" s="111" t="s">
        <v>106</v>
      </c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3"/>
      <c r="CO8" s="111" t="s">
        <v>106</v>
      </c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6"/>
    </row>
    <row r="9" spans="1:108" ht="13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3"/>
      <c r="AB9" s="107"/>
      <c r="AC9" s="80"/>
      <c r="AD9" s="80"/>
      <c r="AE9" s="80"/>
      <c r="AF9" s="80"/>
      <c r="AG9" s="108"/>
      <c r="AH9" s="11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108"/>
      <c r="BC9" s="114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115"/>
      <c r="BY9" s="114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115"/>
      <c r="CO9" s="114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117"/>
    </row>
    <row r="10" spans="1:108" ht="13.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B10" s="35"/>
      <c r="AC10" s="36"/>
      <c r="AD10" s="36"/>
      <c r="AE10" s="36"/>
      <c r="AF10" s="36"/>
      <c r="AG10" s="36"/>
      <c r="AH10" s="36" t="s">
        <v>106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3" t="s">
        <v>106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 t="s">
        <v>106</v>
      </c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 t="s">
        <v>106</v>
      </c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4"/>
    </row>
    <row r="11" spans="1:108" ht="13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7"/>
      <c r="AB11" s="35"/>
      <c r="AC11" s="36"/>
      <c r="AD11" s="36"/>
      <c r="AE11" s="36"/>
      <c r="AF11" s="36"/>
      <c r="AG11" s="36"/>
      <c r="AH11" s="36" t="s">
        <v>106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3" t="s">
        <v>106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 t="s">
        <v>106</v>
      </c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 t="s">
        <v>106</v>
      </c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4"/>
    </row>
    <row r="12" spans="1:108" ht="13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7"/>
      <c r="AB12" s="35"/>
      <c r="AC12" s="36"/>
      <c r="AD12" s="36"/>
      <c r="AE12" s="36"/>
      <c r="AF12" s="36"/>
      <c r="AG12" s="36"/>
      <c r="AH12" s="36" t="s">
        <v>106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3" t="s">
        <v>106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 t="s">
        <v>106</v>
      </c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 t="s">
        <v>106</v>
      </c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4"/>
    </row>
    <row r="13" spans="1:108" ht="13.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35"/>
      <c r="AC13" s="36"/>
      <c r="AD13" s="36"/>
      <c r="AE13" s="36"/>
      <c r="AF13" s="36"/>
      <c r="AG13" s="36"/>
      <c r="AH13" s="36" t="s">
        <v>106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3" t="s">
        <v>106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 t="s">
        <v>106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 t="s">
        <v>106</v>
      </c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4"/>
    </row>
    <row r="14" spans="1:108" ht="13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35"/>
      <c r="AC14" s="36"/>
      <c r="AD14" s="36"/>
      <c r="AE14" s="36"/>
      <c r="AF14" s="36"/>
      <c r="AG14" s="36"/>
      <c r="AH14" s="36" t="s">
        <v>106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3" t="s">
        <v>106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 t="s">
        <v>106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 t="s">
        <v>106</v>
      </c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13.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35"/>
      <c r="AC15" s="36"/>
      <c r="AD15" s="36"/>
      <c r="AE15" s="36"/>
      <c r="AF15" s="36"/>
      <c r="AG15" s="36"/>
      <c r="AH15" s="36" t="s">
        <v>106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3" t="s">
        <v>106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 t="s">
        <v>106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 t="s">
        <v>106</v>
      </c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13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7"/>
      <c r="AB16" s="35"/>
      <c r="AC16" s="36"/>
      <c r="AD16" s="36"/>
      <c r="AE16" s="36"/>
      <c r="AF16" s="36"/>
      <c r="AG16" s="36"/>
      <c r="AH16" s="36" t="s">
        <v>106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3" t="s">
        <v>106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 t="s">
        <v>106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 t="s">
        <v>106</v>
      </c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3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7"/>
      <c r="AB17" s="35"/>
      <c r="AC17" s="36"/>
      <c r="AD17" s="36"/>
      <c r="AE17" s="36"/>
      <c r="AF17" s="36"/>
      <c r="AG17" s="36"/>
      <c r="AH17" s="36" t="s">
        <v>106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3" t="s">
        <v>106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 t="s">
        <v>106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 t="s">
        <v>106</v>
      </c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3.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35"/>
      <c r="AC18" s="36"/>
      <c r="AD18" s="36"/>
      <c r="AE18" s="36"/>
      <c r="AF18" s="36"/>
      <c r="AG18" s="36"/>
      <c r="AH18" s="36" t="s">
        <v>106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3" t="s">
        <v>106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 t="s">
        <v>106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 t="s">
        <v>106</v>
      </c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3.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  <c r="AB19" s="35"/>
      <c r="AC19" s="36"/>
      <c r="AD19" s="36"/>
      <c r="AE19" s="36"/>
      <c r="AF19" s="36"/>
      <c r="AG19" s="36"/>
      <c r="AH19" s="36" t="s">
        <v>106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3" t="s">
        <v>106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 t="s">
        <v>106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 t="s">
        <v>106</v>
      </c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13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7"/>
      <c r="AB20" s="35"/>
      <c r="AC20" s="36"/>
      <c r="AD20" s="36"/>
      <c r="AE20" s="36"/>
      <c r="AF20" s="36"/>
      <c r="AG20" s="36"/>
      <c r="AH20" s="36" t="s">
        <v>106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3" t="s">
        <v>106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 t="s">
        <v>106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 t="s">
        <v>106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s="22" customFormat="1" ht="23.25" customHeight="1">
      <c r="A21" s="37" t="s">
        <v>54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40"/>
      <c r="AB21" s="35" t="s">
        <v>19</v>
      </c>
      <c r="AC21" s="36"/>
      <c r="AD21" s="36"/>
      <c r="AE21" s="36"/>
      <c r="AF21" s="36"/>
      <c r="AG21" s="36"/>
      <c r="AH21" s="36" t="s">
        <v>55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3" t="s">
        <v>106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 t="s">
        <v>106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 t="s">
        <v>106</v>
      </c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s="22" customFormat="1" ht="12.75" customHeight="1">
      <c r="A22" s="120" t="s">
        <v>17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/>
      <c r="AB22" s="104"/>
      <c r="AC22" s="105"/>
      <c r="AD22" s="105"/>
      <c r="AE22" s="105"/>
      <c r="AF22" s="105"/>
      <c r="AG22" s="106"/>
      <c r="AH22" s="109" t="s">
        <v>106</v>
      </c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6"/>
      <c r="BC22" s="111" t="s">
        <v>106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3"/>
      <c r="BY22" s="111" t="s">
        <v>106</v>
      </c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3"/>
      <c r="CO22" s="111" t="s">
        <v>106</v>
      </c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6"/>
    </row>
    <row r="23" spans="1:108" s="22" customFormat="1" ht="13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9"/>
      <c r="AB23" s="107"/>
      <c r="AC23" s="80"/>
      <c r="AD23" s="80"/>
      <c r="AE23" s="80"/>
      <c r="AF23" s="80"/>
      <c r="AG23" s="108"/>
      <c r="AH23" s="11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108"/>
      <c r="BC23" s="114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115"/>
      <c r="BY23" s="114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115"/>
      <c r="CO23" s="114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117"/>
    </row>
    <row r="24" spans="1:108" s="22" customFormat="1" ht="13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3"/>
      <c r="AB24" s="35"/>
      <c r="AC24" s="36"/>
      <c r="AD24" s="36"/>
      <c r="AE24" s="36"/>
      <c r="AF24" s="36"/>
      <c r="AG24" s="36"/>
      <c r="AH24" s="36" t="s">
        <v>106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3" t="s">
        <v>106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 t="s">
        <v>106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 t="s">
        <v>106</v>
      </c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22" customFormat="1" ht="13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3"/>
      <c r="AB25" s="35"/>
      <c r="AC25" s="36"/>
      <c r="AD25" s="36"/>
      <c r="AE25" s="36"/>
      <c r="AF25" s="36"/>
      <c r="AG25" s="36"/>
      <c r="AH25" s="36" t="s">
        <v>106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3" t="s">
        <v>106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 t="s">
        <v>106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 t="s">
        <v>106</v>
      </c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2" customFormat="1" ht="13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3"/>
      <c r="AB26" s="35"/>
      <c r="AC26" s="36"/>
      <c r="AD26" s="36"/>
      <c r="AE26" s="36"/>
      <c r="AF26" s="36"/>
      <c r="AG26" s="36"/>
      <c r="AH26" s="36" t="s">
        <v>106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3" t="s">
        <v>106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 t="s">
        <v>106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 t="s">
        <v>106</v>
      </c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2" customFormat="1" ht="13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3"/>
      <c r="AB27" s="35"/>
      <c r="AC27" s="36"/>
      <c r="AD27" s="36"/>
      <c r="AE27" s="36"/>
      <c r="AF27" s="36"/>
      <c r="AG27" s="36"/>
      <c r="AH27" s="36" t="s">
        <v>106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3" t="s">
        <v>106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 t="s">
        <v>106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 t="s">
        <v>106</v>
      </c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2" customFormat="1" ht="13.5" customHeight="1">
      <c r="A28" s="132" t="s">
        <v>20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3"/>
      <c r="AB28" s="35" t="s">
        <v>21</v>
      </c>
      <c r="AC28" s="36"/>
      <c r="AD28" s="36"/>
      <c r="AE28" s="36"/>
      <c r="AF28" s="36"/>
      <c r="AG28" s="36"/>
      <c r="AH28" s="36" t="s">
        <v>106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3">
        <v>336331.68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v>-19168.84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 t="s">
        <v>106</v>
      </c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2" customFormat="1" ht="23.25" customHeight="1">
      <c r="A29" s="37" t="s">
        <v>57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40"/>
      <c r="AB29" s="35" t="s">
        <v>22</v>
      </c>
      <c r="AC29" s="36"/>
      <c r="AD29" s="36"/>
      <c r="AE29" s="36"/>
      <c r="AF29" s="36"/>
      <c r="AG29" s="36"/>
      <c r="AH29" s="36" t="s">
        <v>106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3">
        <v>-13352097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v>-12940090.29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 t="s">
        <v>6</v>
      </c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2" customFormat="1" ht="13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3"/>
      <c r="AB30" s="35"/>
      <c r="AC30" s="36"/>
      <c r="AD30" s="36"/>
      <c r="AE30" s="36"/>
      <c r="AF30" s="36"/>
      <c r="AG30" s="36"/>
      <c r="AH30" s="36" t="s">
        <v>106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 t="s">
        <v>6</v>
      </c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2" customFormat="1" ht="23.25" customHeight="1">
      <c r="A31" s="85" t="s">
        <v>58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134"/>
      <c r="AB31" s="35" t="s">
        <v>23</v>
      </c>
      <c r="AC31" s="36"/>
      <c r="AD31" s="36"/>
      <c r="AE31" s="36"/>
      <c r="AF31" s="36"/>
      <c r="AG31" s="36"/>
      <c r="AH31" s="36" t="s">
        <v>106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3">
        <v>13688428.68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v>12920921.45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 t="s">
        <v>6</v>
      </c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</row>
    <row r="32" spans="1:108" ht="14.25" customHeight="1" thickBo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02"/>
      <c r="AC32" s="103"/>
      <c r="AD32" s="103"/>
      <c r="AE32" s="103"/>
      <c r="AF32" s="103"/>
      <c r="AG32" s="103"/>
      <c r="AH32" s="103" t="s">
        <v>106</v>
      </c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0" t="s">
        <v>106</v>
      </c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 t="s">
        <v>106</v>
      </c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 t="s">
        <v>6</v>
      </c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1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L34" s="70" t="s">
        <v>216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</row>
    <row r="35" spans="15:65" s="2" customFormat="1" ht="11.25">
      <c r="O35" s="131" t="s">
        <v>25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L35" s="131" t="s">
        <v>26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</row>
    <row r="36" spans="19:98" s="2" customFormat="1" ht="11.25"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7"/>
      <c r="BC36" s="7"/>
      <c r="BD36" s="7"/>
      <c r="BE36" s="7"/>
      <c r="BF36" s="7"/>
      <c r="BG36" s="13"/>
      <c r="BH36" s="13"/>
      <c r="BI36" s="13"/>
      <c r="BJ36" s="13"/>
      <c r="BK36" s="13"/>
      <c r="BL36" s="13"/>
      <c r="BM36" s="13"/>
      <c r="BN36" s="13"/>
      <c r="BO36" s="13"/>
      <c r="CL36" s="13"/>
      <c r="CM36" s="13"/>
      <c r="CN36" s="13"/>
      <c r="CO36" s="13"/>
      <c r="CP36" s="13"/>
      <c r="CQ36" s="13"/>
      <c r="CR36" s="13"/>
      <c r="CS36" s="13"/>
      <c r="CT36" s="13"/>
    </row>
    <row r="37" s="2" customFormat="1" ht="11.25">
      <c r="A37" s="2" t="s">
        <v>28</v>
      </c>
    </row>
    <row r="38" spans="1:73" s="2" customFormat="1" ht="11.25">
      <c r="A38" s="2" t="s">
        <v>29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T38" s="70" t="s">
        <v>107</v>
      </c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31" t="s">
        <v>25</v>
      </c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T39" s="131" t="s">
        <v>26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75:103" s="2" customFormat="1" ht="11.25"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</row>
    <row r="41" spans="1:69" s="2" customFormat="1" ht="11.25">
      <c r="A41" s="2" t="s">
        <v>39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P41" s="70" t="s">
        <v>108</v>
      </c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9:69" s="7" customFormat="1" ht="11.25" customHeight="1">
      <c r="S42" s="131" t="s">
        <v>25</v>
      </c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2"/>
      <c r="AN42" s="2"/>
      <c r="AP42" s="131" t="s">
        <v>26</v>
      </c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</row>
    <row r="43" s="2" customFormat="1" ht="11.25">
      <c r="AX43" s="14"/>
    </row>
    <row r="44" spans="1:35" s="2" customFormat="1" ht="11.25">
      <c r="A44" s="130" t="s">
        <v>27</v>
      </c>
      <c r="B44" s="130"/>
      <c r="C44" s="80" t="s">
        <v>218</v>
      </c>
      <c r="D44" s="80"/>
      <c r="E44" s="80"/>
      <c r="F44" s="80"/>
      <c r="G44" s="77" t="s">
        <v>27</v>
      </c>
      <c r="H44" s="77"/>
      <c r="I44" s="80" t="s">
        <v>209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77">
        <v>20</v>
      </c>
      <c r="AB44" s="77"/>
      <c r="AC44" s="77"/>
      <c r="AD44" s="77"/>
      <c r="AE44" s="78" t="s">
        <v>210</v>
      </c>
      <c r="AF44" s="78"/>
      <c r="AG44" s="78"/>
      <c r="AH44" s="78"/>
      <c r="AI44" s="2" t="s">
        <v>14</v>
      </c>
    </row>
    <row r="45" ht="3" customHeight="1"/>
  </sheetData>
  <sheetProtection/>
  <mergeCells count="184">
    <mergeCell ref="A32:AA32"/>
    <mergeCell ref="O34:AH34"/>
    <mergeCell ref="O35:AH35"/>
    <mergeCell ref="AL34:BM34"/>
    <mergeCell ref="AL35:BM35"/>
    <mergeCell ref="A30:AA30"/>
    <mergeCell ref="A31:AA31"/>
    <mergeCell ref="CO29:DD29"/>
    <mergeCell ref="AB30:AG30"/>
    <mergeCell ref="AH30:BB30"/>
    <mergeCell ref="BC30:BX30"/>
    <mergeCell ref="BY30:CN30"/>
    <mergeCell ref="CO30:DD30"/>
    <mergeCell ref="BY29:CN29"/>
    <mergeCell ref="BC31:BX31"/>
    <mergeCell ref="BC28:BX28"/>
    <mergeCell ref="BC27:BX27"/>
    <mergeCell ref="A28:AA28"/>
    <mergeCell ref="A29:AA29"/>
    <mergeCell ref="AB29:AG29"/>
    <mergeCell ref="AH29:BB29"/>
    <mergeCell ref="BC29:BX29"/>
    <mergeCell ref="A24:AA24"/>
    <mergeCell ref="A25:AA25"/>
    <mergeCell ref="A26:AA26"/>
    <mergeCell ref="A27:AA27"/>
    <mergeCell ref="X38:AQ38"/>
    <mergeCell ref="S42:AL42"/>
    <mergeCell ref="I44:Z44"/>
    <mergeCell ref="AE44:AH44"/>
    <mergeCell ref="AP42:BQ42"/>
    <mergeCell ref="AT38:BU38"/>
    <mergeCell ref="X39:AQ39"/>
    <mergeCell ref="AT39:BU39"/>
    <mergeCell ref="S41:AL41"/>
    <mergeCell ref="AP41:BQ41"/>
    <mergeCell ref="A44:B44"/>
    <mergeCell ref="C44:F44"/>
    <mergeCell ref="G44:H44"/>
    <mergeCell ref="AA44:AD44"/>
    <mergeCell ref="A11:AA11"/>
    <mergeCell ref="AB31:AG31"/>
    <mergeCell ref="AH31:BB31"/>
    <mergeCell ref="AB28:AG28"/>
    <mergeCell ref="AH28:BB28"/>
    <mergeCell ref="A19:AA19"/>
    <mergeCell ref="A20:AA20"/>
    <mergeCell ref="A21:AA21"/>
    <mergeCell ref="A22:AA22"/>
    <mergeCell ref="AB27:AG27"/>
    <mergeCell ref="BY24:CN24"/>
    <mergeCell ref="CO24:DD24"/>
    <mergeCell ref="AB21:AG21"/>
    <mergeCell ref="CO22:DD23"/>
    <mergeCell ref="AH21:BB21"/>
    <mergeCell ref="BY20:CN20"/>
    <mergeCell ref="CO20:DD20"/>
    <mergeCell ref="AB19:AG19"/>
    <mergeCell ref="CO21:DD21"/>
    <mergeCell ref="A23:AA23"/>
    <mergeCell ref="BC21:BX21"/>
    <mergeCell ref="BY21:CN21"/>
    <mergeCell ref="A12:AA12"/>
    <mergeCell ref="A13:AA13"/>
    <mergeCell ref="A14:AA14"/>
    <mergeCell ref="A15:AA15"/>
    <mergeCell ref="A16:AA16"/>
    <mergeCell ref="A17:AA17"/>
    <mergeCell ref="A18:AA18"/>
    <mergeCell ref="CO5:DD5"/>
    <mergeCell ref="BC6:BX7"/>
    <mergeCell ref="BY6:CN7"/>
    <mergeCell ref="CO6:DD7"/>
    <mergeCell ref="BC5:BX5"/>
    <mergeCell ref="BY5:CN5"/>
    <mergeCell ref="A7:AA7"/>
    <mergeCell ref="CO10:DD10"/>
    <mergeCell ref="AB8:AG9"/>
    <mergeCell ref="AB10:AG10"/>
    <mergeCell ref="AH10:BB10"/>
    <mergeCell ref="BC10:BX10"/>
    <mergeCell ref="BY10:CN10"/>
    <mergeCell ref="A8:AA8"/>
    <mergeCell ref="A9:AA9"/>
    <mergeCell ref="A10:AA10"/>
    <mergeCell ref="BC4:BX4"/>
    <mergeCell ref="BY4:CN4"/>
    <mergeCell ref="CO4:DD4"/>
    <mergeCell ref="BC3:BX3"/>
    <mergeCell ref="A3:AA3"/>
    <mergeCell ref="A4:AA4"/>
    <mergeCell ref="A5:AA5"/>
    <mergeCell ref="A6:AA6"/>
    <mergeCell ref="BC8:BX9"/>
    <mergeCell ref="BY8:CN9"/>
    <mergeCell ref="AH6:BB7"/>
    <mergeCell ref="AH8:BB9"/>
    <mergeCell ref="CO8:DD9"/>
    <mergeCell ref="AB6:AG7"/>
    <mergeCell ref="AB3:AG3"/>
    <mergeCell ref="AB4:AG4"/>
    <mergeCell ref="AB5:AG5"/>
    <mergeCell ref="AH3:BB3"/>
    <mergeCell ref="AH4:BB4"/>
    <mergeCell ref="AH5:BB5"/>
    <mergeCell ref="BY3:CN3"/>
    <mergeCell ref="CO3:DD3"/>
    <mergeCell ref="CO12:DD12"/>
    <mergeCell ref="AB11:AG11"/>
    <mergeCell ref="AB12:AG12"/>
    <mergeCell ref="AH12:BB12"/>
    <mergeCell ref="BC12:BX12"/>
    <mergeCell ref="BY11:CN11"/>
    <mergeCell ref="CO11:DD11"/>
    <mergeCell ref="AH11:BB11"/>
    <mergeCell ref="BC11:BX11"/>
    <mergeCell ref="BY12:CN12"/>
    <mergeCell ref="AB13:AG13"/>
    <mergeCell ref="AH13:BB13"/>
    <mergeCell ref="BC13:BX13"/>
    <mergeCell ref="BY15:CN15"/>
    <mergeCell ref="BY13:CN13"/>
    <mergeCell ref="AB14:AG14"/>
    <mergeCell ref="AH14:BB14"/>
    <mergeCell ref="BC14:BX14"/>
    <mergeCell ref="AB15:AG15"/>
    <mergeCell ref="AH15:BB15"/>
    <mergeCell ref="BC15:BX15"/>
    <mergeCell ref="AB16:AG16"/>
    <mergeCell ref="AH16:BB16"/>
    <mergeCell ref="BC16:BX16"/>
    <mergeCell ref="CO13:DD13"/>
    <mergeCell ref="BY14:CN14"/>
    <mergeCell ref="CO14:DD14"/>
    <mergeCell ref="CO15:DD15"/>
    <mergeCell ref="CO16:DD16"/>
    <mergeCell ref="BY17:CN17"/>
    <mergeCell ref="CO17:DD17"/>
    <mergeCell ref="BY16:CN16"/>
    <mergeCell ref="AB17:AG17"/>
    <mergeCell ref="AH17:BB17"/>
    <mergeCell ref="BC17:BX17"/>
    <mergeCell ref="BC25:BX25"/>
    <mergeCell ref="AB20:AG20"/>
    <mergeCell ref="AH20:BB20"/>
    <mergeCell ref="BC20:BX20"/>
    <mergeCell ref="AB24:AG24"/>
    <mergeCell ref="AH24:BB24"/>
    <mergeCell ref="BC24:BX24"/>
    <mergeCell ref="CO18:DD18"/>
    <mergeCell ref="BY25:CN25"/>
    <mergeCell ref="AH18:BB18"/>
    <mergeCell ref="BC18:BX18"/>
    <mergeCell ref="AH19:BB19"/>
    <mergeCell ref="BC19:BX19"/>
    <mergeCell ref="BY19:CN19"/>
    <mergeCell ref="CO25:DD25"/>
    <mergeCell ref="BY22:CN23"/>
    <mergeCell ref="CO19:DD19"/>
    <mergeCell ref="A2:DD2"/>
    <mergeCell ref="AB26:AG26"/>
    <mergeCell ref="AH26:BB26"/>
    <mergeCell ref="BC26:BX26"/>
    <mergeCell ref="BY18:CN18"/>
    <mergeCell ref="AB18:AG18"/>
    <mergeCell ref="AB22:AG23"/>
    <mergeCell ref="AH22:BB23"/>
    <mergeCell ref="BC22:BX23"/>
    <mergeCell ref="AH25:BB25"/>
    <mergeCell ref="BY32:CN32"/>
    <mergeCell ref="CO32:DD32"/>
    <mergeCell ref="AB32:AG32"/>
    <mergeCell ref="AH32:BB32"/>
    <mergeCell ref="BC32:BX32"/>
    <mergeCell ref="BY31:CN31"/>
    <mergeCell ref="BY26:CN26"/>
    <mergeCell ref="AB25:AG25"/>
    <mergeCell ref="CO31:DD31"/>
    <mergeCell ref="CO26:DD26"/>
    <mergeCell ref="CO28:DD28"/>
    <mergeCell ref="BY28:CN28"/>
    <mergeCell ref="BY27:CN27"/>
    <mergeCell ref="CO27:DD27"/>
    <mergeCell ref="AH27:BB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2013-04-09T10:41:34Z</cp:lastPrinted>
  <dcterms:created xsi:type="dcterms:W3CDTF">2007-09-21T13:36:41Z</dcterms:created>
  <dcterms:modified xsi:type="dcterms:W3CDTF">2013-04-09T10:41:58Z</dcterms:modified>
  <cp:category/>
  <cp:version/>
  <cp:contentType/>
  <cp:contentStatus/>
</cp:coreProperties>
</file>